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5\Poza ustawą\111 25 Materiały dla Bloku Operacyjnego\"/>
    </mc:Choice>
  </mc:AlternateContent>
  <xr:revisionPtr revIDLastSave="0" documentId="8_{9675227B-D21B-43F2-B4EB-8EE7AC67B1AE}" xr6:coauthVersionLast="47" xr6:coauthVersionMax="47" xr10:uidLastSave="{00000000-0000-0000-0000-000000000000}"/>
  <bookViews>
    <workbookView xWindow="-120" yWindow="-120" windowWidth="29040" windowHeight="15720" xr2:uid="{00000000-000D-0000-FFFF-FFFF00000000}"/>
  </bookViews>
  <sheets>
    <sheet name="(P1) Hemostatyk" sheetId="1" r:id="rId1"/>
    <sheet name="(P2) ETHIBOND Syntetyczny niew" sheetId="2" r:id="rId2"/>
    <sheet name="(P3) Akcesoria laparoskopowe d" sheetId="3" r:id="rId3"/>
    <sheet name="(P4) Worek do morcelacji zamkn" sheetId="4" r:id="rId4"/>
  </sheets>
  <calcPr calcId="999999"/>
</workbook>
</file>

<file path=xl/calcChain.xml><?xml version="1.0" encoding="utf-8"?>
<calcChain xmlns="http://schemas.openxmlformats.org/spreadsheetml/2006/main">
  <c r="O5" i="4" l="1"/>
  <c r="M5" i="4"/>
  <c r="O4" i="4"/>
  <c r="M4" i="4"/>
  <c r="L4" i="4"/>
  <c r="O16" i="3"/>
  <c r="M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M4" i="3"/>
  <c r="L4" i="3"/>
  <c r="O5" i="2"/>
  <c r="M5" i="2"/>
  <c r="O4" i="2"/>
  <c r="M4" i="2"/>
  <c r="L4" i="2"/>
  <c r="O9" i="1"/>
  <c r="M9" i="1"/>
  <c r="O8" i="1"/>
  <c r="M8" i="1"/>
  <c r="L8" i="1"/>
  <c r="O7" i="1"/>
  <c r="M7" i="1"/>
  <c r="L7" i="1"/>
  <c r="O6" i="1"/>
  <c r="M6" i="1"/>
  <c r="L6" i="1"/>
  <c r="O5" i="1"/>
  <c r="M5" i="1"/>
  <c r="L5" i="1"/>
  <c r="O4" i="1"/>
  <c r="M4" i="1"/>
  <c r="L4" i="1"/>
</calcChain>
</file>

<file path=xl/sharedStrings.xml><?xml version="1.0" encoding="utf-8"?>
<sst xmlns="http://schemas.openxmlformats.org/spreadsheetml/2006/main" count="125" uniqueCount="41">
  <si>
    <t>(P1) Hemostatyk</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</si>
  <si>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</si>
  <si>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</si>
  <si>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</si>
  <si>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</si>
  <si>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</si>
  <si>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</si>
  <si>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</si>
  <si>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</si>
  <si>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</si>
  <si>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</si>
  <si>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</si>
  <si>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</si>
  <si>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</si>
  <si>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</si>
  <si>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</si>
  <si>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</si>
  <si>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Fibrinogenum humanum + Trombinum humanum
matryca z klejem do tkanek (5,5 mg + 2 j.m.)/cm2  -  3x2,5 cm 
Fibrinogenum humanum + Trombinum humanum
matryca z klejem do tkanek (5,5 mg + 2 j.m.)/cm2 - 9,5 x 4,8 cm
 Fibrinogenum humanum + Trombinum humanum
matryca z klejem do tkanek (5,5 mg + 2 j.m.)/cm2  -  3x2,5 cm </t>
  </si>
  <si>
    <t>op</t>
  </si>
  <si>
    <t>Fibrinogenum humanum + Trombinum humanum
matryca z klejem do tkanek (5,5 mg + 2 j.m.)/cm2 - 9,5 x 4,8 cm</t>
  </si>
  <si>
    <t>Fibrinogenum humanum + Trombinum humanum
matryca z klejem do tkanek (5,5 mg + 2 j.m.)/cm2 (2 szt w opakowaniu) -  4,8 x 4,8cm</t>
  </si>
  <si>
    <t>Fibrinogenum humanum + Trombinum humanum
matryca z klejem do tkanek (5,5 mg + 2 j.m.)/cm2 -  gąbka zrolowana 4,8 x 4,8 cm</t>
  </si>
  <si>
    <t>Wchłaniany jałowy hemostatyk powierzchniowy ze 100% regenerowanej, oksydowanej celulozy w formie gazy (pochodzenia roślinnego) o działaniu bakteriobójczym i mający zastosowanie w profilaktyce zakażenia pola operowanego - udokumentowane jako dowód: prospektywnym, randomizowanym badaniem klinicznym in vivo z udziałem ludzi i zastosowaniem grupy kontrolnej, oraz działanie bakteriobójcze udokumentowane badaniem przedklinicznymi in vitro, które dostarczone jako dowód -poprzez niskie pH 2,5-3,5 w kontakcie z krwią po 24 h- eliminują na poziomie 99,9% szczepy bakterii: MRSA, MRSE, PRSP, VRE, Pseudomonas aeruginosa. Zawartość grupy karboksylowej 18-21%. Okres wchłaniania 7-14 dni. Rozmiar 5 cm x 7,5 cm</t>
  </si>
  <si>
    <t>Razem</t>
  </si>
  <si>
    <t>(P2) ETHIBOND Syntetyczny niewchłanialny pleciony szew poliestrowy</t>
  </si>
  <si>
    <t>ETHIBOND Syntetyczny niewchłanialny pleciony szew poliestrowy, zbudowany z rdzenia 
oplecionego 16 mikrowłóknami, powlekany polibutylanem.1/2 koła
igła okrągła, TAPER POINT posiada , wzdłużne rowkowanie, w części imadłowej, numer katalogowy  6833H</t>
  </si>
  <si>
    <t>(P3) Akcesoria laparoskopowe dla bloku operacyjnego</t>
  </si>
  <si>
    <t>Klipsy polimerowe rozmiar XL (opcjonalnie dostępny rozmiar ML i L), zasobniki 
zawierające 6 szt., klipsów, wykonane z tworzywa obojętnego biologicznie nie 
ulegające bioresorbcji, konstrukcja zamyka umożliwiająca samoistne otwarcie 
klipsa bądź jego nożycowanie, dodatkowa taśma samoprzylepna na spodzie, 
zasobnika pozwalająca przykleić zasobnik do rękawicy lub obłożenia 
operacyjnego, produkt posiadający deklarację Zgodności z kwalifikacji IIb, dwie 
samoprzylepne naklejki ( metryczki), do umieszczenia w dokumentacji 
medycznej pacjenta, posiadające informacje o dacie ważności, nr serii i 
producencie, etykieta zasobnika z klipsami zawierająca informacje o 
producencie, rozmiarze klipsów, nr katalogowym, dacie ważności, znaku CE z 
numerem jednostki notyfikowanej, sterylne.</t>
  </si>
  <si>
    <t>Klipsy polimerowe II generacji, rozmiar L (opcjonalnie dostępny rozmiar ML i 
XL), zasobniki zawierające 6 klipsów, wykonane z tworzywa obojętnego 
biologicznie nie ulegającego bioresorpcji, klipsy z wewnętrzną górną i dolną 
płaszczyzną zaopatrzoną na całej długości ramienia klipsa w dwukierunkowy, 
naprzemienny układ zębów osadzonych w przeciwnych kierunkach o kącie 
podcięcia 45 stopni, taśma samoprzylepna na spodzie zasobnika pozwalająca 
przykleić zasobnik do rękawicy lub obłożenia operacyjnego, produkt 
posiadający Deklarację Zgodności w klasyfikacji IIb, do każdego zasobnika 
dołączone dwie samoprzylepne naklejki (nie papierowa część blistra) do 
umieszczenia w dokumentacji medycznej pacjenta, posiadające informacje o 
dacie ważności, numerze serii i producencie, sterylne</t>
  </si>
  <si>
    <t>Klipsy polimerowe rozmiar XXL, zasobniki zawierające 4 klipsy. Wewnętrzna
górna i dolna płaszczyzna zaopatrzona na całej długości ramienia klipsa w 
dwukierunkowy, naprzemienny układ zębów osadzonych w przeciwnych 
kierunkach o kącie podcięcia 45 stopni, klips o podwyższonej stabilności na 
naczyniu, produkt posiadający Deklarację Zgodności w klasyfikacji IIb, do 
każdego zasobnika dołączone samoprzylepne naklejki (nie papierowa część 
blistra) do umieszczenia w dokumentacji medycznej pacjenta, etykieta 
zewnętrzna zasobnika z klipsami zawierająca informację o produkcie, rozmiarze 
klipsów, nr katalogowym, dacie produkcji, dacie ważności, znaku CE, sterylne.</t>
  </si>
  <si>
    <t>Endoskopowy zestaw ssąco-płuczący, zestaw grawitacyjny, długość 32cm, 
średnica 5mm, sterowanie przyciskami z systemem niskooporowych 
trzyuszczelkowych zaworów, atraumatyczna zaoblona końcówka kaniuli 
zakończona otworami bocznymi, przyciski i zakończenia drenów w dwóch 
kolorach ułatwiających poprawną identyfikację linii ssącej i płuczącej, sterylny</t>
  </si>
  <si>
    <t>Ewakuator laparoskopowy pojemność 200ml i 400ml do wyboru przez 
Zamawiającego przy składaniu zamówienia, otwierany samoczynnie, 
przeźroczysty materiał wytrzymujący bardzo wysokie naprężenia i ciśnienia 
(napięcia o sile do 60N), ścianki worka nieprzepuszczalne dla płynów system 
Nitinol ze stopu niklowo-tytanowego z efektem pamięci, automatycznie 
utrzymujący woreczek otwarty bez dalszej manipulacji i bez blokowania trocara, 
tubus z 2 bocznymi uchwytami przeznaczony do trokara o średnicy 10mm, 
długość tubusa 223mm, średnica wypychacza 8,5mm, długość 250mm,</t>
  </si>
  <si>
    <t>Ewakuator laparoskopowy pojemność 800ml i 1200ml do wyboru przez 
Zamawiającego przy składaniu zamówienia, otwierany samoczynnie, 
przeźroczysty materiał wytrzymujący bardzo wysokie naprężenia i ciśnienia 
(napięcia o sile do 60N), ścianki worka nieprzepuszczalne dla płynów system 
Nitinol ze stopu niklowo-tytanowego z efektem pamięci, automatycznie 
utrzymujący woreczek otwarty bez dalszej manipulacji i bez blokowania trocara, 
tubus z 2 bocznymi uchwytami przeznaczony do trokara o średnicy 10mm, 
długość tubusa 223mm, średnica wypychacza 8,5mm, długość 250mm, 
kolorystyczne oznakowanie tubusa pozwalające na identyfikację pojemności 
woreczka, sterylny.</t>
  </si>
  <si>
    <t>gła Verresa, długość 120mm, port do insuflacji z zaworem obrotowym 360 
stopni, optyczny wskaźnik aktywacji igły, sterylna</t>
  </si>
  <si>
    <t>Igła Verresa, długość 150mm, port do insuflacji z zaworem obrotowym 360 
stopni, optyczny wskaźnik aktywacji igły, sterylna.</t>
  </si>
  <si>
    <t>Sterylny retraktor ran chirurgicznych do operacji laparoskopowych i 
klasycznych, składajacy się z dwóch obręczy połączonych trwałym 
poliuretanem, umożliwiający 360º retrakcję. Retraktor składa się z dwóch 
obręczy o średnim stopniu twardości - zielona obręcz dystalna (do wnętrza 
rany) i biała obręcz proksymalna. Górna obręcz podwójna, ułatwiająca regulację 
stopnia retrakcji. Długość linii cięcia 5 – 10cm, sterylny.</t>
  </si>
  <si>
    <t>Lejce naczyniowe, wykonane z medycznego silikonu, owalny kształt, kontrast w 
RTG, dostępny kolor czerwony, biały, niebieski i żółty, rozmiar 2,4x1,2mm x 
40cm (opcjonalnie dostępne: 1,5x1,0mm x 40cm, 
2,4x1,2mm x 75cm, 5,0x1,5mm x 40cm), pakowane po 1 sztuce, sterylne</t>
  </si>
  <si>
    <t>Stapler skórny z 35 klipsami (dostępna wersja z ilością 15,25 i 55 zszywek) 
wykonanych z metalu, rozmiar standardowy, sterylny.</t>
  </si>
  <si>
    <t>Ewakuator laparoskopowy pojemność 1500ml, otwierany samoczynnie, 
przeźroczysty materiał wytrzymujący bardzo wysokie naprężenia i ciśnienia 
(napięcia o sile do 60N), ścianki worka nieprzepuszczalne dla płynów system 
Nitinol ze stopu niklowo-tytanowego z efektem pamięci, automatycznie 
utrzymujący woreczek otwarty bez dalszej manipulacji i bez blokowania trocara, 
tubus z 2 bocznymi uchwytami przeznaczony do trokara o średnicy 10mm,
długość tubusa 223mm, średnica wypychacza 8,5mm, długość 250mm,
kolorystyczne oznakowanie tubusa pozwalające na identyfikację pojemności 
woreczka, sterylny</t>
  </si>
  <si>
    <t>(P4) Worek do morcelacji zamkniętej</t>
  </si>
  <si>
    <t>Worek do morcelacji zamkniętej / Speciman retrieval bag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</si>
</sst>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tabSelected="1" topLeftCell="A7" workbookViewId="0">
      <selection activeCell="O9" sqref="O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50" x14ac:dyDescent="0.25">
      <c r="A4" s="7">
        <v>1</v>
      </c>
      <c r="B4" s="11"/>
      <c r="C4" s="7" t="s">
        <v>16</v>
      </c>
      <c r="D4" s="11" t="s">
        <v>17</v>
      </c>
      <c r="E4" s="11"/>
      <c r="F4" s="11"/>
      <c r="G4" s="11"/>
      <c r="H4" s="7" t="s">
        <v>18</v>
      </c>
      <c r="I4" s="7"/>
      <c r="J4" s="9">
        <v>2</v>
      </c>
      <c r="K4" s="9"/>
      <c r="L4" s="8">
        <f>ROUND(K4*((100+N4)/100), 2)</f>
        <v>0</v>
      </c>
      <c r="M4" s="8">
        <f>J4*K4</f>
        <v>0</v>
      </c>
      <c r="N4" s="10"/>
      <c r="O4" s="8">
        <f>J4*L4</f>
        <v>0</v>
      </c>
    </row>
    <row r="5" spans="1:16" ht="30" x14ac:dyDescent="0.25">
      <c r="A5" s="7">
        <v>2</v>
      </c>
      <c r="B5" s="11"/>
      <c r="C5" s="7" t="s">
        <v>16</v>
      </c>
      <c r="D5" s="11" t="s">
        <v>19</v>
      </c>
      <c r="E5" s="11"/>
      <c r="F5" s="11"/>
      <c r="G5" s="11"/>
      <c r="H5" s="7" t="s">
        <v>18</v>
      </c>
      <c r="I5" s="7">
        <v>2</v>
      </c>
      <c r="J5" s="9">
        <v>2</v>
      </c>
      <c r="K5" s="9"/>
      <c r="L5" s="8">
        <f>ROUND(K5*((100+N5)/100), 2)</f>
        <v>0</v>
      </c>
      <c r="M5" s="8">
        <f>J5*K5</f>
        <v>0</v>
      </c>
      <c r="N5" s="10"/>
      <c r="O5" s="8">
        <f>J5*L5</f>
        <v>0</v>
      </c>
    </row>
    <row r="6" spans="1:16" ht="45" x14ac:dyDescent="0.25">
      <c r="A6" s="7">
        <v>3</v>
      </c>
      <c r="B6" s="11"/>
      <c r="C6" s="7" t="s">
        <v>16</v>
      </c>
      <c r="D6" s="11" t="s">
        <v>20</v>
      </c>
      <c r="E6" s="11"/>
      <c r="F6" s="11"/>
      <c r="G6" s="11"/>
      <c r="H6" s="7" t="s">
        <v>18</v>
      </c>
      <c r="I6" s="7"/>
      <c r="J6" s="9">
        <v>2</v>
      </c>
      <c r="K6" s="9"/>
      <c r="L6" s="8">
        <f>ROUND(K6*((100+N6)/100), 2)</f>
        <v>0</v>
      </c>
      <c r="M6" s="8">
        <f>J6*K6</f>
        <v>0</v>
      </c>
      <c r="N6" s="10"/>
      <c r="O6" s="8">
        <f>J6*L6</f>
        <v>0</v>
      </c>
    </row>
    <row r="7" spans="1:16" ht="45" x14ac:dyDescent="0.25">
      <c r="A7" s="7">
        <v>4</v>
      </c>
      <c r="B7" s="11"/>
      <c r="C7" s="7" t="s">
        <v>16</v>
      </c>
      <c r="D7" s="11" t="s">
        <v>21</v>
      </c>
      <c r="E7" s="11"/>
      <c r="F7" s="11"/>
      <c r="G7" s="11"/>
      <c r="H7" s="7" t="s">
        <v>18</v>
      </c>
      <c r="I7" s="7"/>
      <c r="J7" s="9">
        <v>2</v>
      </c>
      <c r="K7" s="9"/>
      <c r="L7" s="8">
        <f>ROUND(K7*((100+N7)/100), 2)</f>
        <v>0</v>
      </c>
      <c r="M7" s="8">
        <f>J7*K7</f>
        <v>0</v>
      </c>
      <c r="N7" s="10"/>
      <c r="O7" s="8">
        <f>J7*L7</f>
        <v>0</v>
      </c>
    </row>
    <row r="8" spans="1:16" ht="195" x14ac:dyDescent="0.25">
      <c r="A8" s="7">
        <v>5</v>
      </c>
      <c r="B8" s="11"/>
      <c r="C8" s="7" t="s">
        <v>16</v>
      </c>
      <c r="D8" s="11" t="s">
        <v>22</v>
      </c>
      <c r="E8" s="11"/>
      <c r="F8" s="11"/>
      <c r="G8" s="11"/>
      <c r="H8" s="7" t="s">
        <v>18</v>
      </c>
      <c r="I8" s="7">
        <v>12</v>
      </c>
      <c r="J8" s="9">
        <v>4</v>
      </c>
      <c r="K8" s="9"/>
      <c r="L8" s="8">
        <f>ROUND(K8*((100+N8)/100), 2)</f>
        <v>0</v>
      </c>
      <c r="M8" s="8">
        <f>J8*K8</f>
        <v>0</v>
      </c>
      <c r="N8" s="10"/>
      <c r="O8" s="8">
        <f>J8*L8</f>
        <v>0</v>
      </c>
    </row>
    <row r="9" spans="1:16" x14ac:dyDescent="0.25">
      <c r="I9" t="s">
        <v>23</v>
      </c>
      <c r="J9" s="8"/>
      <c r="K9" s="8"/>
      <c r="L9" s="8"/>
      <c r="M9" s="8">
        <f>SUM(M4:M8)</f>
        <v>0</v>
      </c>
      <c r="N9" s="8"/>
      <c r="O9" s="8">
        <f>SUM(O4:O8)</f>
        <v>0</v>
      </c>
      <c r="P9" s="12"/>
    </row>
  </sheetData>
  <sheetProtection sheet="1"/>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tabSelected="1" workbookViewId="0">
      <selection activeCell="O9" sqref="O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90" x14ac:dyDescent="0.25">
      <c r="A4" s="7">
        <v>6</v>
      </c>
      <c r="B4" s="11"/>
      <c r="C4" s="7" t="s">
        <v>16</v>
      </c>
      <c r="D4" s="11" t="s">
        <v>25</v>
      </c>
      <c r="E4" s="11"/>
      <c r="F4" s="11"/>
      <c r="G4" s="11"/>
      <c r="H4" s="7" t="s">
        <v>18</v>
      </c>
      <c r="I4" s="7">
        <v>36</v>
      </c>
      <c r="J4" s="9">
        <v>5</v>
      </c>
      <c r="K4" s="9"/>
      <c r="L4" s="8">
        <f>ROUND(K4*((100+N4)/100), 2)</f>
        <v>0</v>
      </c>
      <c r="M4" s="8">
        <f>J4*K4</f>
        <v>0</v>
      </c>
      <c r="N4" s="10"/>
      <c r="O4" s="8">
        <f>J4*L4</f>
        <v>0</v>
      </c>
    </row>
    <row r="5" spans="1:16" x14ac:dyDescent="0.25">
      <c r="I5" t="s">
        <v>23</v>
      </c>
      <c r="J5" s="8"/>
      <c r="K5" s="8"/>
      <c r="L5" s="8"/>
      <c r="M5" s="8">
        <f>SUM(M4:M4)</f>
        <v>0</v>
      </c>
      <c r="N5" s="8"/>
      <c r="O5" s="8">
        <f>SUM(O4:O4)</f>
        <v>0</v>
      </c>
      <c r="P5" s="12"/>
    </row>
  </sheetData>
  <sheetProtection sheet="1"/>
  <pageMargins left="0.7" right="0.7" top="0.75" bottom="0.75" header="0.3" footer="0.3"/>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workbookViewId="0">
      <selection activeCell="O9" sqref="O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15" x14ac:dyDescent="0.25">
      <c r="A4" s="7">
        <v>7</v>
      </c>
      <c r="B4" s="11"/>
      <c r="C4" s="7" t="s">
        <v>16</v>
      </c>
      <c r="D4" s="11" t="s">
        <v>27</v>
      </c>
      <c r="E4" s="11"/>
      <c r="F4" s="11"/>
      <c r="G4" s="11"/>
      <c r="H4" s="7" t="s">
        <v>18</v>
      </c>
      <c r="I4" s="7">
        <v>20</v>
      </c>
      <c r="J4" s="9">
        <v>20</v>
      </c>
      <c r="K4" s="9"/>
      <c r="L4" s="8">
        <f t="shared" ref="L4:L15" si="0">ROUND(K4*((100+N4)/100), 2)</f>
        <v>0</v>
      </c>
      <c r="M4" s="8">
        <f t="shared" ref="M4:M15" si="1">J4*K4</f>
        <v>0</v>
      </c>
      <c r="N4" s="10"/>
      <c r="O4" s="8">
        <f t="shared" ref="O4:O15" si="2">J4*L4</f>
        <v>0</v>
      </c>
    </row>
    <row r="5" spans="1:16" ht="315" x14ac:dyDescent="0.25">
      <c r="A5" s="7">
        <v>8</v>
      </c>
      <c r="B5" s="11"/>
      <c r="C5" s="7" t="s">
        <v>16</v>
      </c>
      <c r="D5" s="11" t="s">
        <v>28</v>
      </c>
      <c r="E5" s="11"/>
      <c r="F5" s="11"/>
      <c r="G5" s="11"/>
      <c r="H5" s="7" t="s">
        <v>18</v>
      </c>
      <c r="I5" s="7">
        <v>20</v>
      </c>
      <c r="J5" s="9">
        <v>20</v>
      </c>
      <c r="K5" s="9"/>
      <c r="L5" s="8">
        <f t="shared" si="0"/>
        <v>0</v>
      </c>
      <c r="M5" s="8">
        <f t="shared" si="1"/>
        <v>0</v>
      </c>
      <c r="N5" s="10"/>
      <c r="O5" s="8">
        <f t="shared" si="2"/>
        <v>0</v>
      </c>
    </row>
    <row r="6" spans="1:16" ht="270" x14ac:dyDescent="0.25">
      <c r="A6" s="7">
        <v>9</v>
      </c>
      <c r="B6" s="11"/>
      <c r="C6" s="7" t="s">
        <v>16</v>
      </c>
      <c r="D6" s="11" t="s">
        <v>29</v>
      </c>
      <c r="E6" s="11"/>
      <c r="F6" s="11"/>
      <c r="G6" s="11"/>
      <c r="H6" s="7" t="s">
        <v>18</v>
      </c>
      <c r="I6" s="7"/>
      <c r="J6" s="9">
        <v>8</v>
      </c>
      <c r="K6" s="9"/>
      <c r="L6" s="8">
        <f t="shared" si="0"/>
        <v>0</v>
      </c>
      <c r="M6" s="8">
        <f t="shared" si="1"/>
        <v>0</v>
      </c>
      <c r="N6" s="10"/>
      <c r="O6" s="8">
        <f t="shared" si="2"/>
        <v>0</v>
      </c>
    </row>
    <row r="7" spans="1:16" ht="150" x14ac:dyDescent="0.25">
      <c r="A7" s="7">
        <v>10</v>
      </c>
      <c r="B7" s="11"/>
      <c r="C7" s="7" t="s">
        <v>16</v>
      </c>
      <c r="D7" s="11" t="s">
        <v>30</v>
      </c>
      <c r="E7" s="11"/>
      <c r="F7" s="11"/>
      <c r="G7" s="11"/>
      <c r="H7" s="7" t="s">
        <v>18</v>
      </c>
      <c r="I7" s="7">
        <v>10</v>
      </c>
      <c r="J7" s="9">
        <v>5</v>
      </c>
      <c r="K7" s="9"/>
      <c r="L7" s="8">
        <f t="shared" si="0"/>
        <v>0</v>
      </c>
      <c r="M7" s="8">
        <f t="shared" si="1"/>
        <v>0</v>
      </c>
      <c r="N7" s="10"/>
      <c r="O7" s="8">
        <f t="shared" si="2"/>
        <v>0</v>
      </c>
    </row>
    <row r="8" spans="1:16" ht="240" x14ac:dyDescent="0.25">
      <c r="A8" s="7">
        <v>11</v>
      </c>
      <c r="B8" s="11"/>
      <c r="C8" s="7" t="s">
        <v>16</v>
      </c>
      <c r="D8" s="11" t="s">
        <v>31</v>
      </c>
      <c r="E8" s="11"/>
      <c r="F8" s="11"/>
      <c r="G8" s="11"/>
      <c r="H8" s="7" t="s">
        <v>18</v>
      </c>
      <c r="I8" s="7"/>
      <c r="J8" s="9">
        <v>50</v>
      </c>
      <c r="K8" s="9"/>
      <c r="L8" s="8">
        <f t="shared" si="0"/>
        <v>0</v>
      </c>
      <c r="M8" s="8">
        <f t="shared" si="1"/>
        <v>0</v>
      </c>
      <c r="N8" s="10"/>
      <c r="O8" s="8">
        <f t="shared" si="2"/>
        <v>0</v>
      </c>
    </row>
    <row r="9" spans="1:16" ht="285" x14ac:dyDescent="0.25">
      <c r="A9" s="7">
        <v>12</v>
      </c>
      <c r="B9" s="11"/>
      <c r="C9" s="7" t="s">
        <v>16</v>
      </c>
      <c r="D9" s="11" t="s">
        <v>32</v>
      </c>
      <c r="E9" s="11"/>
      <c r="F9" s="11"/>
      <c r="G9" s="11"/>
      <c r="H9" s="7" t="s">
        <v>18</v>
      </c>
      <c r="I9" s="7">
        <v>5</v>
      </c>
      <c r="J9" s="9">
        <v>15</v>
      </c>
      <c r="K9" s="9"/>
      <c r="L9" s="8">
        <f t="shared" si="0"/>
        <v>0</v>
      </c>
      <c r="M9" s="8">
        <f t="shared" si="1"/>
        <v>0</v>
      </c>
      <c r="N9" s="10"/>
      <c r="O9" s="8">
        <f t="shared" si="2"/>
        <v>0</v>
      </c>
    </row>
    <row r="10" spans="1:16" ht="45" x14ac:dyDescent="0.25">
      <c r="A10" s="7">
        <v>13</v>
      </c>
      <c r="B10" s="11"/>
      <c r="C10" s="7" t="s">
        <v>16</v>
      </c>
      <c r="D10" s="11" t="s">
        <v>33</v>
      </c>
      <c r="E10" s="11"/>
      <c r="F10" s="11"/>
      <c r="G10" s="11"/>
      <c r="H10" s="7" t="s">
        <v>18</v>
      </c>
      <c r="I10" s="7">
        <v>10</v>
      </c>
      <c r="J10" s="9">
        <v>10</v>
      </c>
      <c r="K10" s="9"/>
      <c r="L10" s="8">
        <f t="shared" si="0"/>
        <v>0</v>
      </c>
      <c r="M10" s="8">
        <f t="shared" si="1"/>
        <v>0</v>
      </c>
      <c r="N10" s="10"/>
      <c r="O10" s="8">
        <f t="shared" si="2"/>
        <v>0</v>
      </c>
    </row>
    <row r="11" spans="1:16" ht="45" x14ac:dyDescent="0.25">
      <c r="A11" s="7">
        <v>14</v>
      </c>
      <c r="B11" s="11"/>
      <c r="C11" s="7" t="s">
        <v>16</v>
      </c>
      <c r="D11" s="11" t="s">
        <v>34</v>
      </c>
      <c r="E11" s="11"/>
      <c r="F11" s="11"/>
      <c r="G11" s="11"/>
      <c r="H11" s="7" t="s">
        <v>18</v>
      </c>
      <c r="I11" s="7">
        <v>10</v>
      </c>
      <c r="J11" s="9">
        <v>10</v>
      </c>
      <c r="K11" s="9"/>
      <c r="L11" s="8">
        <f t="shared" si="0"/>
        <v>0</v>
      </c>
      <c r="M11" s="8">
        <f t="shared" si="1"/>
        <v>0</v>
      </c>
      <c r="N11" s="10"/>
      <c r="O11" s="8">
        <f t="shared" si="2"/>
        <v>0</v>
      </c>
    </row>
    <row r="12" spans="1:16" ht="165" x14ac:dyDescent="0.25">
      <c r="A12" s="7">
        <v>15</v>
      </c>
      <c r="B12" s="11"/>
      <c r="C12" s="7" t="s">
        <v>16</v>
      </c>
      <c r="D12" s="11" t="s">
        <v>35</v>
      </c>
      <c r="E12" s="11"/>
      <c r="F12" s="11"/>
      <c r="G12" s="11"/>
      <c r="H12" s="7" t="s">
        <v>18</v>
      </c>
      <c r="I12" s="7">
        <v>10</v>
      </c>
      <c r="J12" s="9">
        <v>6</v>
      </c>
      <c r="K12" s="9"/>
      <c r="L12" s="8">
        <f t="shared" si="0"/>
        <v>0</v>
      </c>
      <c r="M12" s="8">
        <f t="shared" si="1"/>
        <v>0</v>
      </c>
      <c r="N12" s="10"/>
      <c r="O12" s="8">
        <f t="shared" si="2"/>
        <v>0</v>
      </c>
    </row>
    <row r="13" spans="1:16" ht="105" x14ac:dyDescent="0.25">
      <c r="A13" s="7">
        <v>16</v>
      </c>
      <c r="B13" s="11"/>
      <c r="C13" s="7" t="s">
        <v>16</v>
      </c>
      <c r="D13" s="11" t="s">
        <v>36</v>
      </c>
      <c r="E13" s="11"/>
      <c r="F13" s="11"/>
      <c r="G13" s="11"/>
      <c r="H13" s="7" t="s">
        <v>18</v>
      </c>
      <c r="I13" s="7">
        <v>30</v>
      </c>
      <c r="J13" s="9">
        <v>20</v>
      </c>
      <c r="K13" s="9"/>
      <c r="L13" s="8">
        <f t="shared" si="0"/>
        <v>0</v>
      </c>
      <c r="M13" s="8">
        <f t="shared" si="1"/>
        <v>0</v>
      </c>
      <c r="N13" s="10"/>
      <c r="O13" s="8">
        <f t="shared" si="2"/>
        <v>0</v>
      </c>
    </row>
    <row r="14" spans="1:16" ht="45" x14ac:dyDescent="0.25">
      <c r="A14" s="7">
        <v>17</v>
      </c>
      <c r="B14" s="11"/>
      <c r="C14" s="7" t="s">
        <v>16</v>
      </c>
      <c r="D14" s="11" t="s">
        <v>37</v>
      </c>
      <c r="E14" s="11"/>
      <c r="F14" s="11"/>
      <c r="G14" s="11"/>
      <c r="H14" s="7" t="s">
        <v>18</v>
      </c>
      <c r="I14" s="7">
        <v>5</v>
      </c>
      <c r="J14" s="9">
        <v>100</v>
      </c>
      <c r="K14" s="9"/>
      <c r="L14" s="8">
        <f t="shared" si="0"/>
        <v>0</v>
      </c>
      <c r="M14" s="8">
        <f t="shared" si="1"/>
        <v>0</v>
      </c>
      <c r="N14" s="10"/>
      <c r="O14" s="8">
        <f t="shared" si="2"/>
        <v>0</v>
      </c>
    </row>
    <row r="15" spans="1:16" ht="255" x14ac:dyDescent="0.25">
      <c r="A15" s="7">
        <v>18</v>
      </c>
      <c r="B15" s="11"/>
      <c r="C15" s="7" t="s">
        <v>16</v>
      </c>
      <c r="D15" s="11" t="s">
        <v>38</v>
      </c>
      <c r="E15" s="11"/>
      <c r="F15" s="11"/>
      <c r="G15" s="11"/>
      <c r="H15" s="7" t="s">
        <v>18</v>
      </c>
      <c r="I15" s="7">
        <v>5</v>
      </c>
      <c r="J15" s="9">
        <v>5</v>
      </c>
      <c r="K15" s="9"/>
      <c r="L15" s="8">
        <f t="shared" si="0"/>
        <v>0</v>
      </c>
      <c r="M15" s="8">
        <f t="shared" si="1"/>
        <v>0</v>
      </c>
      <c r="N15" s="10"/>
      <c r="O15" s="8">
        <f t="shared" si="2"/>
        <v>0</v>
      </c>
    </row>
    <row r="16" spans="1:16" x14ac:dyDescent="0.25">
      <c r="I16" t="s">
        <v>23</v>
      </c>
      <c r="J16" s="8"/>
      <c r="K16" s="8"/>
      <c r="L16" s="8"/>
      <c r="M16" s="8">
        <f>SUM(M4:M15)</f>
        <v>0</v>
      </c>
      <c r="N16" s="8"/>
      <c r="O16" s="8">
        <f>SUM(O4:O15)</f>
        <v>0</v>
      </c>
      <c r="P16" s="12"/>
    </row>
  </sheetData>
  <sheetProtection sheet="1"/>
  <pageMargins left="0.7" right="0.7" top="0.7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tabSelected="1" workbookViewId="0">
      <selection activeCell="O9" sqref="O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39</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19</v>
      </c>
      <c r="B4" s="11"/>
      <c r="C4" s="7" t="s">
        <v>16</v>
      </c>
      <c r="D4" s="11" t="s">
        <v>40</v>
      </c>
      <c r="E4" s="11"/>
      <c r="F4" s="11"/>
      <c r="G4" s="11"/>
      <c r="H4" s="7" t="s">
        <v>18</v>
      </c>
      <c r="I4" s="7">
        <v>10</v>
      </c>
      <c r="J4" s="9">
        <v>2</v>
      </c>
      <c r="K4" s="9"/>
      <c r="L4" s="8">
        <f>ROUND(K4*((100+N4)/100), 2)</f>
        <v>0</v>
      </c>
      <c r="M4" s="8">
        <f>J4*K4</f>
        <v>0</v>
      </c>
      <c r="N4" s="10"/>
      <c r="O4" s="8">
        <f>J4*L4</f>
        <v>0</v>
      </c>
    </row>
    <row r="5" spans="1:16" x14ac:dyDescent="0.25">
      <c r="I5" t="s">
        <v>23</v>
      </c>
      <c r="J5" s="8"/>
      <c r="K5" s="8"/>
      <c r="L5" s="8"/>
      <c r="M5" s="8">
        <f>SUM(M4:M4)</f>
        <v>0</v>
      </c>
      <c r="N5" s="8"/>
      <c r="O5" s="8">
        <f>SUM(O4:O4)</f>
        <v>0</v>
      </c>
      <c r="P5" s="12"/>
    </row>
  </sheetData>
  <sheetProtection sheet="1"/>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Hemostatyk</vt:lpstr>
      <vt:lpstr>(P2) ETHIBOND Syntetyczny niew</vt:lpstr>
      <vt:lpstr>(P3) Akcesoria laparoskopowe d</vt:lpstr>
      <vt:lpstr>(P4) Worek do morcelacji zamkn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2025-11-20T10:53:43Z</cp:lastPrinted>
  <dcterms:created xsi:type="dcterms:W3CDTF">2025-11-20T10:53:15Z</dcterms:created>
  <dcterms:modified xsi:type="dcterms:W3CDTF">2025-11-20T10:54:13Z</dcterms:modified>
  <cp:category/>
</cp:coreProperties>
</file>