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X:\Postępowania Kasia\Postepowania po 18 Pażdziernika\2025\USTAWA\127 PN 25 HEMODYNAMIKA 2\(2)Dokumentacja postepowania opublikowana w portalu w dniu wszczęcia\"/>
    </mc:Choice>
  </mc:AlternateContent>
  <xr:revisionPtr revIDLastSave="0" documentId="8_{C29B7264-DC6C-4F34-BFF0-7CFD3D322C69}" xr6:coauthVersionLast="47" xr6:coauthVersionMax="47" xr10:uidLastSave="{00000000-0000-0000-0000-000000000000}"/>
  <bookViews>
    <workbookView xWindow="-120" yWindow="-120" windowWidth="29040" windowHeight="15840" activeTab="1" xr2:uid="{00000000-000D-0000-FFFF-FFFF00000000}"/>
  </bookViews>
  <sheets>
    <sheet name="(P1) Sonda IVUS I Prowadnik FF" sheetId="1" r:id="rId1"/>
    <sheet name="(P2) IVUS I FFR" sheetId="2" r:id="rId2"/>
  </sheets>
  <calcPr calcId="999999"/>
</workbook>
</file>

<file path=xl/calcChain.xml><?xml version="1.0" encoding="utf-8"?>
<calcChain xmlns="http://schemas.openxmlformats.org/spreadsheetml/2006/main">
  <c r="O6" i="2" l="1"/>
  <c r="M6" i="2"/>
  <c r="O5" i="2"/>
  <c r="M5" i="2"/>
  <c r="L5" i="2"/>
  <c r="O4" i="2"/>
  <c r="M4" i="2"/>
  <c r="L4" i="2"/>
  <c r="O7" i="1"/>
  <c r="M7" i="1"/>
  <c r="O6" i="1"/>
  <c r="M6" i="1"/>
  <c r="L6" i="1"/>
  <c r="O5" i="1"/>
  <c r="M5" i="1"/>
  <c r="L5" i="1"/>
  <c r="O4" i="1"/>
  <c r="M4" i="1"/>
  <c r="L4" i="1"/>
</calcChain>
</file>

<file path=xl/sharedStrings.xml><?xml version="1.0" encoding="utf-8"?>
<sst xmlns="http://schemas.openxmlformats.org/spreadsheetml/2006/main" count="49" uniqueCount="27">
  <si>
    <t>(P1) Sonda IVUS I Prowadnik FFR</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</si>
  <si>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</si>
  <si>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</si>
  <si>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</si>
  <si>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</si>
  <si>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</si>
  <si>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</si>
  <si>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</si>
  <si>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</si>
  <si>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</si>
  <si>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</si>
  <si>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</si>
  <si>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</si>
  <si>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</si>
  <si>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</si>
  <si>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</si>
  <si>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312_02_08</t>
  </si>
  <si>
    <t>System umożliwiający wykonywanie badań IVUS oraz pomiarów FFR, w tym pomiarów bez konieczności wywoływania stanu hiperemii u pacjenta.
Zapewniający nagrywanie i archiwizację materiału na DVD-R w standardzie DICOM.
Wyświetlający obrazy w przekrojach poprzecznych i wzdłużnych.
Posiadający funkcję wspomagania interpretacji światła naczynia oraz obrazowania obecności krwi.
Automatycznie rozpoznający rodzaj użytej sondy lub prowadnika.
Współpracuje z elektronicznymi sondami IVUS 20 MHz, mechanicznymi sondami IVUS 45 MHz oraz kompatybilnymi prowadnikami FFR.
Umożliwia obrazowanie naczyń wieńcowych oraz obwodowych.
Umożliwia drukowanie zapisanych obrazów na drukarce kolorowej.
Wyposażony jest w dwa kolorowe monitory 19” – jeden do montażu w sterowni, drugi z możliwością montażu przy stole zabiegowym.
Pracuje na systemie Windows 10.
Zapewniamy instrukcję obsługi w języku polskim.
Sterowanie systemem odbywa się za pomocą dwóch dotykowych konsol – jednej w sali zabiegowej, drugiej w sterowni.</t>
  </si>
  <si>
    <t>mies</t>
  </si>
  <si>
    <t>Sondy do IVUS    
Sonda elektroniczna  
Wewnątrznaczyniowa głowica ultradźwiękowa elektroniczna (IVUS) o rozdzielczości 20 MHz, w postaci cewnika o długości roboczej 150 cm ±5cm 
Możliwość wprowadzenie do światła naczynia z użyciem cewnika o śr. min. 5F (śr. wewnętrzna 0,56 cala) oraz prowadnika o max. średnicy 0,014 cala. 
Niski profil wejścia nie większy niż 0.019 cala 
Dwa rodzaje systemów doprowadzających z przetwornikiem IVUS w odległości 2,5 mm oraz 10 mm od końca dystalnego</t>
  </si>
  <si>
    <t>szt.</t>
  </si>
  <si>
    <t>312_01_08</t>
  </si>
  <si>
    <t>"Prowadnik FFR   
Prowadniki o długości 185 cm 
Końcówka prosta i zakrzywiona J 
Czujnik w odległości 3 cm od części dystalnej 
Średnica 0,014” (0,36 mm) 
Dystalna część prowadnika dobrze widoczna w obrazie RTG 
Prowadnik umożliwia pomiar istotności zwężenia tętnicy wieńcowej bez konieczności wywoływania hyperemii"</t>
  </si>
  <si>
    <t>Razem</t>
  </si>
  <si>
    <t>(P2) IVUS I FFR</t>
  </si>
  <si>
    <t>Mikrocewnik do pomiaru FFR:                      
- długość całkowita 335 cm 
- długość robocza 150 cm 
- trzon dystalny typu monorail 26 cm z czujnikiem ciśnienia 5 mm od końcówki dystalnej 
- cewnik posiada port RX 
- trzon dystalny o kształcie eliptycznym o wymiarach 
1,68 x 1,91 F ( 0,020 cala x 0,025 cala) do 10 mm od końca dystalnego 
- profil maksymalny 2,7 F (0,035 cala) w lokalizacji czujnika ciśnienia 
- marker położony 3 mm od końca dystalnego 
- trzon położony proksymalnie od odcinka monorail ma wymiar 2,4 F 
i umożliwia stosowanie cewników prowadzących od 5 F 
- znaczniki umieszczono w odległości 80 i 100 cm od końca dystalnego
+ użyczenie aparatu do pomiaru FFR</t>
  </si>
  <si>
    <t>Cewnik do obrazowania IVUS
Cewnik do IVUS kompatybilny z:
1. prowadnikami angioplastycznymi 0,014”, 
2. Kompatybilny z cewnikami prowadzącymi 6Fr, 
3. Marker widoczny w RTG w odległości 8mm od końcówki dystalnej cewnika, 
4. Cewnik zapewnia możliwość obrazowania z przestrajalną programowo częstotliwością 
40MHz i 60MHz (obie częstotliwości dostępne „na jednym cewniku”), 
5. Długość robocza 142cm, 
6. Powłoka hydrofilna na długości 27,5cm od końcówki dystalnej cewnika, 
7. Maksymalny profil przejścia 3,2Fr, 
8. Profil trzonu proksymalnego cewnika 3,6Fr, 
9. Długość tzw. „martwej strefy” obrazowania (ang. dead zone length) – odległość od końcówki dystalnej cewnika do przetwornika 20mm, 
10. Rozdzielczość osiowa dla obrazowania 60MHz - 40μm, 
11. Separacja ramki 17-170μm (w zależności od wybranej prędkości akwizycji – 
ang. pullback speed), 
12. Penetracja w głąb tkanki miękkiej (ang. soft tissue penetration) &gt;2,5mm, 
13. 5 prędkości akwizycji (do wyboru przez operatora): 0,5; 1,0; 2,5; 5,0,10,0 mm/s, 
14. Maksymalna długość jednoczasowej akwizycji: 120mm, 
15. W pełni dotykowy ekran konsoli i intuicyjne oprogramowanie. 
16. Konsola w formie monitora ze zintegrowanym wewnątrz komputerem + urządzenia peryferyjne: element służący podłączeniu cewnika, element wyciągający (tzw. pullback), oraz zewnętrzny zasilacz – całość zamontowana na statywie jezdnym o stabilnej podstawie z blokowanymi kółkami.
+ użyczenie: Aparat-konsola  w formie monitora, łatwy do zintegrowania w pracowni hemodynamicznej. 
- Ekran dotykowy umożliwiający i ułatwiający szybką analizę obrazów. 
- Intuicyjne oprogramowanie.
- system z dostępną częstotliwością obrazowania 60 MHz, 
- Opcja programowego wyboru częstotliwości ( 40 MHz lub 60 MHz ): 
- 40MHz: niższa rozdzielczość osiowa – wyższa penetracja w głąb tkanki, 
- 60MHz: wyższa rozdzielczość osiowa – niższa penetracja w głąb tkanki, 
- Wydajny 4-rdzeniowy procesor i zaawansowany algorytm przetwarzania sygnału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</si>
</sst>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0" xfId="0" applyNumberFormat="1"/>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0" borderId="1" xfId="0" applyBorder="1" applyAlignment="1" applyProtection="1">
      <alignment horizontal="left" vertical="top" wrapText="1"/>
      <protection locked="0"/>
    </xf>
    <xf numFmtId="0" fontId="0" fillId="0" borderId="0" xfId="0" applyAlignment="1">
      <alignment horizontal="centerContinuous"/>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
  <sheetViews>
    <sheetView topLeftCell="A7" workbookViewId="0">
      <selection activeCell="O7" sqref="O7"/>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0</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390" x14ac:dyDescent="0.25">
      <c r="A4" s="7">
        <v>1</v>
      </c>
      <c r="B4" s="11"/>
      <c r="C4" s="7" t="s">
        <v>16</v>
      </c>
      <c r="D4" s="11" t="s">
        <v>17</v>
      </c>
      <c r="E4" s="11"/>
      <c r="F4" s="11"/>
      <c r="G4" s="11"/>
      <c r="H4" s="7" t="s">
        <v>18</v>
      </c>
      <c r="I4" s="7"/>
      <c r="J4" s="9">
        <v>6</v>
      </c>
      <c r="K4" s="9"/>
      <c r="L4" s="8">
        <f>ROUND(K4*((100+N4)/100), 2)</f>
        <v>0</v>
      </c>
      <c r="M4" s="8">
        <f>J4*K4</f>
        <v>0</v>
      </c>
      <c r="N4" s="10"/>
      <c r="O4" s="8">
        <f>J4*L4</f>
        <v>0</v>
      </c>
    </row>
    <row r="5" spans="1:16" ht="165" x14ac:dyDescent="0.25">
      <c r="A5" s="7">
        <v>2</v>
      </c>
      <c r="B5" s="11"/>
      <c r="C5" s="7" t="s">
        <v>16</v>
      </c>
      <c r="D5" s="11" t="s">
        <v>19</v>
      </c>
      <c r="E5" s="11"/>
      <c r="F5" s="11"/>
      <c r="G5" s="11"/>
      <c r="H5" s="7" t="s">
        <v>20</v>
      </c>
      <c r="I5" s="7"/>
      <c r="J5" s="9">
        <v>120</v>
      </c>
      <c r="K5" s="9"/>
      <c r="L5" s="8">
        <f>ROUND(K5*((100+N5)/100), 2)</f>
        <v>0</v>
      </c>
      <c r="M5" s="8">
        <f>J5*K5</f>
        <v>0</v>
      </c>
      <c r="N5" s="10"/>
      <c r="O5" s="8">
        <f>J5*L5</f>
        <v>0</v>
      </c>
    </row>
    <row r="6" spans="1:16" ht="120" x14ac:dyDescent="0.25">
      <c r="A6" s="7">
        <v>3</v>
      </c>
      <c r="B6" s="11"/>
      <c r="C6" s="7" t="s">
        <v>21</v>
      </c>
      <c r="D6" s="11" t="s">
        <v>22</v>
      </c>
      <c r="E6" s="11"/>
      <c r="F6" s="11"/>
      <c r="G6" s="11"/>
      <c r="H6" s="7" t="s">
        <v>20</v>
      </c>
      <c r="I6" s="7"/>
      <c r="J6" s="9">
        <v>170</v>
      </c>
      <c r="K6" s="9"/>
      <c r="L6" s="8">
        <f>ROUND(K6*((100+N6)/100), 2)</f>
        <v>0</v>
      </c>
      <c r="M6" s="8">
        <f>J6*K6</f>
        <v>0</v>
      </c>
      <c r="N6" s="10"/>
      <c r="O6" s="8">
        <f>J6*L6</f>
        <v>0</v>
      </c>
    </row>
    <row r="7" spans="1:16" x14ac:dyDescent="0.25">
      <c r="I7" t="s">
        <v>23</v>
      </c>
      <c r="J7" s="8"/>
      <c r="K7" s="8"/>
      <c r="L7" s="8"/>
      <c r="M7" s="8">
        <f>SUM(M4:M6)</f>
        <v>0</v>
      </c>
      <c r="N7" s="8"/>
      <c r="O7" s="8">
        <f>SUM(O4:O6)</f>
        <v>0</v>
      </c>
      <c r="P7" s="12"/>
    </row>
  </sheetData>
  <sheetProtection sheet="1"/>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
  <sheetViews>
    <sheetView tabSelected="1" topLeftCell="A4" workbookViewId="0">
      <selection activeCell="O6" sqref="O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24</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285" x14ac:dyDescent="0.25">
      <c r="A4" s="7">
        <v>4</v>
      </c>
      <c r="B4" s="11"/>
      <c r="C4" s="7" t="s">
        <v>16</v>
      </c>
      <c r="D4" s="11" t="s">
        <v>25</v>
      </c>
      <c r="E4" s="11"/>
      <c r="F4" s="11"/>
      <c r="G4" s="11"/>
      <c r="H4" s="7" t="s">
        <v>20</v>
      </c>
      <c r="I4" s="7"/>
      <c r="J4" s="9">
        <v>100</v>
      </c>
      <c r="K4" s="9"/>
      <c r="L4" s="8">
        <f>ROUND(K4*((100+N4)/100), 2)</f>
        <v>0</v>
      </c>
      <c r="M4" s="8">
        <f>J4*K4</f>
        <v>0</v>
      </c>
      <c r="N4" s="10"/>
      <c r="O4" s="8">
        <f>J4*L4</f>
        <v>0</v>
      </c>
    </row>
    <row r="5" spans="1:16" ht="409.5" x14ac:dyDescent="0.25">
      <c r="A5" s="7">
        <v>5</v>
      </c>
      <c r="B5" s="11"/>
      <c r="C5" s="7" t="s">
        <v>16</v>
      </c>
      <c r="D5" s="11" t="s">
        <v>26</v>
      </c>
      <c r="E5" s="11"/>
      <c r="F5" s="11"/>
      <c r="G5" s="11"/>
      <c r="H5" s="7" t="s">
        <v>20</v>
      </c>
      <c r="I5" s="7"/>
      <c r="J5" s="9">
        <v>20</v>
      </c>
      <c r="K5" s="9"/>
      <c r="L5" s="8">
        <f>ROUND(K5*((100+N5)/100), 2)</f>
        <v>0</v>
      </c>
      <c r="M5" s="8">
        <f>J5*K5</f>
        <v>0</v>
      </c>
      <c r="N5" s="10"/>
      <c r="O5" s="8">
        <f>J5*L5</f>
        <v>0</v>
      </c>
    </row>
    <row r="6" spans="1:16" x14ac:dyDescent="0.25">
      <c r="I6" t="s">
        <v>23</v>
      </c>
      <c r="J6" s="8"/>
      <c r="K6" s="8"/>
      <c r="L6" s="8"/>
      <c r="M6" s="8">
        <f>SUM(M4:M5)</f>
        <v>0</v>
      </c>
      <c r="N6" s="8"/>
      <c r="O6" s="8">
        <f>SUM(O4:O5)</f>
        <v>0</v>
      </c>
      <c r="P6" s="12"/>
    </row>
  </sheetData>
  <sheetProtection sheet="1"/>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(P1) Sonda IVUS I Prowadnik FF</vt:lpstr>
      <vt:lpstr>(P2) IVUS I FFR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Katarzyna Jakimiec</cp:lastModifiedBy>
  <dcterms:created xsi:type="dcterms:W3CDTF">2025-12-29T08:01:44Z</dcterms:created>
  <dcterms:modified xsi:type="dcterms:W3CDTF">2025-12-29T08:02:30Z</dcterms:modified>
  <cp:category/>
</cp:coreProperties>
</file>