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Z:\Postępowania Kasia\Postepowania po 18 Pażdziernika\2026\USTAWA\57 PN 26 HEMODYNAMIKA\(2)Dokumentacja postepowania opublikowana w portalu w dniu wszczęcia\"/>
    </mc:Choice>
  </mc:AlternateContent>
  <xr:revisionPtr revIDLastSave="0" documentId="8_{26AB4600-B9D6-4F47-9EDC-E91301FBA45B}" xr6:coauthVersionLast="47" xr6:coauthVersionMax="47" xr10:uidLastSave="{00000000-0000-0000-0000-000000000000}"/>
  <bookViews>
    <workbookView xWindow="-120" yWindow="-120" windowWidth="29040" windowHeight="15720" firstSheet="14" xr2:uid="{00000000-000D-0000-FFFF-FFFF00000000}"/>
  </bookViews>
  <sheets>
    <sheet name="(P1) Pakiet nr 1" sheetId="1" r:id="rId1"/>
    <sheet name="(P2) Pakiet nr 2" sheetId="2" r:id="rId2"/>
    <sheet name="(P3) Pakiet nr 3" sheetId="3" r:id="rId3"/>
    <sheet name="(P4) Pakiet nr 4" sheetId="4" r:id="rId4"/>
    <sheet name="(P5) Pakiet nr 5" sheetId="5" r:id="rId5"/>
    <sheet name="(P6) Pakiet nr 6" sheetId="6" r:id="rId6"/>
    <sheet name="(P7) Pakiet nr 7" sheetId="7" r:id="rId7"/>
    <sheet name="(P8) Pakiet nr 8" sheetId="8" r:id="rId8"/>
    <sheet name="(P9) Pakiet nr 9" sheetId="9" r:id="rId9"/>
    <sheet name="(P10) Pakiet nr 10" sheetId="10" r:id="rId10"/>
    <sheet name="(P11) Pakiet nr 11" sheetId="11" r:id="rId11"/>
    <sheet name="(P12) Pakiet nr 12" sheetId="12" r:id="rId12"/>
    <sheet name="(P13) Pakiet nr 13" sheetId="13" r:id="rId13"/>
    <sheet name="(P14) Pakiet nr 14" sheetId="14" r:id="rId14"/>
    <sheet name="(P15) Pakiet nr 15" sheetId="15" r:id="rId15"/>
    <sheet name="(P16) Pakiet nr 16" sheetId="16" r:id="rId16"/>
    <sheet name="(P17) Pakiet nr 17" sheetId="17" r:id="rId17"/>
    <sheet name="(P18) Pakiet nr 18" sheetId="18" r:id="rId18"/>
    <sheet name="(P19) Pakiet nr 19" sheetId="19" r:id="rId19"/>
    <sheet name="(P20) Pakiet nr 20" sheetId="20" r:id="rId20"/>
    <sheet name="Kryteria oceny" sheetId="21" r:id="rId21"/>
  </sheets>
  <calcPr calcId="181029" forceFullCalc="1"/>
</workbook>
</file>

<file path=xl/calcChain.xml><?xml version="1.0" encoding="utf-8"?>
<calcChain xmlns="http://schemas.openxmlformats.org/spreadsheetml/2006/main">
  <c r="M6" i="20" l="1"/>
  <c r="L6" i="20"/>
  <c r="O6" i="20" s="1"/>
  <c r="M5" i="20"/>
  <c r="L5" i="20"/>
  <c r="O5" i="20" s="1"/>
  <c r="M4" i="20"/>
  <c r="M7" i="20" s="1"/>
  <c r="L4" i="20"/>
  <c r="O4" i="20" s="1"/>
  <c r="M4" i="19"/>
  <c r="M5" i="19" s="1"/>
  <c r="L4" i="19"/>
  <c r="O4" i="19" s="1"/>
  <c r="O5" i="19" s="1"/>
  <c r="M5" i="18"/>
  <c r="L5" i="18"/>
  <c r="O5" i="18" s="1"/>
  <c r="M4" i="18"/>
  <c r="M6" i="18" s="1"/>
  <c r="L4" i="18"/>
  <c r="O4" i="18" s="1"/>
  <c r="O6" i="18" s="1"/>
  <c r="M4" i="17"/>
  <c r="M5" i="17" s="1"/>
  <c r="L4" i="17"/>
  <c r="O4" i="17" s="1"/>
  <c r="O5" i="17" s="1"/>
  <c r="M5" i="16"/>
  <c r="L5" i="16"/>
  <c r="O5" i="16" s="1"/>
  <c r="M4" i="16"/>
  <c r="M6" i="16" s="1"/>
  <c r="L4" i="16"/>
  <c r="O4" i="16" s="1"/>
  <c r="O6" i="16" s="1"/>
  <c r="M4" i="15"/>
  <c r="M5" i="15" s="1"/>
  <c r="L4" i="15"/>
  <c r="O4" i="15" s="1"/>
  <c r="O5" i="15" s="1"/>
  <c r="M7" i="14"/>
  <c r="L7" i="14"/>
  <c r="O7" i="14" s="1"/>
  <c r="M6" i="14"/>
  <c r="L6" i="14"/>
  <c r="O6" i="14" s="1"/>
  <c r="M5" i="14"/>
  <c r="M8" i="14" s="1"/>
  <c r="L5" i="14"/>
  <c r="O5" i="14" s="1"/>
  <c r="M4" i="14"/>
  <c r="L4" i="14"/>
  <c r="O4" i="14" s="1"/>
  <c r="M6" i="13"/>
  <c r="L6" i="13"/>
  <c r="O6" i="13" s="1"/>
  <c r="M5" i="13"/>
  <c r="L5" i="13"/>
  <c r="O5" i="13" s="1"/>
  <c r="M4" i="13"/>
  <c r="M7" i="13" s="1"/>
  <c r="L4" i="13"/>
  <c r="O4" i="13" s="1"/>
  <c r="O7" i="13" s="1"/>
  <c r="M11" i="12"/>
  <c r="L11" i="12"/>
  <c r="O11" i="12" s="1"/>
  <c r="O10" i="12"/>
  <c r="M10" i="12"/>
  <c r="L10" i="12"/>
  <c r="M9" i="12"/>
  <c r="L9" i="12"/>
  <c r="O9" i="12" s="1"/>
  <c r="O8" i="12"/>
  <c r="M8" i="12"/>
  <c r="L8" i="12"/>
  <c r="M7" i="12"/>
  <c r="L7" i="12"/>
  <c r="O7" i="12" s="1"/>
  <c r="M6" i="12"/>
  <c r="L6" i="12"/>
  <c r="O6" i="12" s="1"/>
  <c r="M5" i="12"/>
  <c r="L5" i="12"/>
  <c r="O5" i="12" s="1"/>
  <c r="M4" i="12"/>
  <c r="L4" i="12"/>
  <c r="O4" i="12" s="1"/>
  <c r="O12" i="12" s="1"/>
  <c r="M8" i="11"/>
  <c r="L8" i="11"/>
  <c r="O8" i="11" s="1"/>
  <c r="M7" i="11"/>
  <c r="L7" i="11"/>
  <c r="O7" i="11" s="1"/>
  <c r="M6" i="11"/>
  <c r="L6" i="11"/>
  <c r="O6" i="11" s="1"/>
  <c r="M5" i="11"/>
  <c r="L5" i="11"/>
  <c r="O5" i="11" s="1"/>
  <c r="M4" i="11"/>
  <c r="M9" i="11" s="1"/>
  <c r="L4" i="11"/>
  <c r="O4" i="11" s="1"/>
  <c r="O9" i="11" s="1"/>
  <c r="M9" i="10"/>
  <c r="L9" i="10"/>
  <c r="O9" i="10" s="1"/>
  <c r="M8" i="10"/>
  <c r="L8" i="10"/>
  <c r="O8" i="10" s="1"/>
  <c r="M7" i="10"/>
  <c r="L7" i="10"/>
  <c r="O7" i="10" s="1"/>
  <c r="O6" i="10"/>
  <c r="M6" i="10"/>
  <c r="L6" i="10"/>
  <c r="M5" i="10"/>
  <c r="L5" i="10"/>
  <c r="O5" i="10" s="1"/>
  <c r="M4" i="10"/>
  <c r="L4" i="10"/>
  <c r="O4" i="10" s="1"/>
  <c r="M7" i="9"/>
  <c r="L7" i="9"/>
  <c r="O7" i="9" s="1"/>
  <c r="O6" i="9"/>
  <c r="M6" i="9"/>
  <c r="L6" i="9"/>
  <c r="M5" i="9"/>
  <c r="L5" i="9"/>
  <c r="O5" i="9" s="1"/>
  <c r="M4" i="9"/>
  <c r="L4" i="9"/>
  <c r="O4" i="9" s="1"/>
  <c r="M7" i="8"/>
  <c r="L7" i="8"/>
  <c r="O7" i="8" s="1"/>
  <c r="M6" i="8"/>
  <c r="L6" i="8"/>
  <c r="O6" i="8" s="1"/>
  <c r="M5" i="8"/>
  <c r="L5" i="8"/>
  <c r="O5" i="8" s="1"/>
  <c r="M4" i="8"/>
  <c r="L4" i="8"/>
  <c r="O4" i="8" s="1"/>
  <c r="M4" i="7"/>
  <c r="M5" i="7" s="1"/>
  <c r="L4" i="7"/>
  <c r="O4" i="7" s="1"/>
  <c r="O5" i="7" s="1"/>
  <c r="M4" i="6"/>
  <c r="M5" i="6" s="1"/>
  <c r="L4" i="6"/>
  <c r="O4" i="6" s="1"/>
  <c r="O5" i="6" s="1"/>
  <c r="M15" i="5"/>
  <c r="L15" i="5"/>
  <c r="O15" i="5" s="1"/>
  <c r="M14" i="5"/>
  <c r="L14" i="5"/>
  <c r="O14" i="5" s="1"/>
  <c r="O13" i="5"/>
  <c r="M13" i="5"/>
  <c r="L13" i="5"/>
  <c r="M12" i="5"/>
  <c r="L12" i="5"/>
  <c r="O12" i="5" s="1"/>
  <c r="M11" i="5"/>
  <c r="L11" i="5"/>
  <c r="O11" i="5" s="1"/>
  <c r="M10" i="5"/>
  <c r="L10" i="5"/>
  <c r="O10" i="5" s="1"/>
  <c r="M9" i="5"/>
  <c r="L9" i="5"/>
  <c r="O9" i="5" s="1"/>
  <c r="M8" i="5"/>
  <c r="L8" i="5"/>
  <c r="O8" i="5" s="1"/>
  <c r="M7" i="5"/>
  <c r="L7" i="5"/>
  <c r="O7" i="5" s="1"/>
  <c r="M6" i="5"/>
  <c r="L6" i="5"/>
  <c r="O6" i="5" s="1"/>
  <c r="M5" i="5"/>
  <c r="L5" i="5"/>
  <c r="O5" i="5" s="1"/>
  <c r="M4" i="5"/>
  <c r="L4" i="5"/>
  <c r="O4" i="5" s="1"/>
  <c r="M4" i="4"/>
  <c r="M5" i="4" s="1"/>
  <c r="L4" i="4"/>
  <c r="O4" i="4" s="1"/>
  <c r="O5" i="4" s="1"/>
  <c r="M4" i="3"/>
  <c r="M5" i="3" s="1"/>
  <c r="L4" i="3"/>
  <c r="O4" i="3" s="1"/>
  <c r="O5" i="3" s="1"/>
  <c r="O12" i="2"/>
  <c r="M12" i="2"/>
  <c r="L12" i="2"/>
  <c r="M11" i="2"/>
  <c r="L11" i="2"/>
  <c r="O11" i="2" s="1"/>
  <c r="M10" i="2"/>
  <c r="L10" i="2"/>
  <c r="O10" i="2" s="1"/>
  <c r="M9" i="2"/>
  <c r="L9" i="2"/>
  <c r="O9" i="2" s="1"/>
  <c r="M8" i="2"/>
  <c r="L8" i="2"/>
  <c r="O8" i="2" s="1"/>
  <c r="M7" i="2"/>
  <c r="L7" i="2"/>
  <c r="O7" i="2" s="1"/>
  <c r="M6" i="2"/>
  <c r="L6" i="2"/>
  <c r="O6" i="2" s="1"/>
  <c r="M5" i="2"/>
  <c r="L5" i="2"/>
  <c r="O5" i="2" s="1"/>
  <c r="M4" i="2"/>
  <c r="L4" i="2"/>
  <c r="O4" i="2" s="1"/>
  <c r="M13" i="1"/>
  <c r="L13" i="1"/>
  <c r="O13" i="1" s="1"/>
  <c r="M12" i="1"/>
  <c r="L12" i="1"/>
  <c r="O12" i="1" s="1"/>
  <c r="M11" i="1"/>
  <c r="L11" i="1"/>
  <c r="O11" i="1" s="1"/>
  <c r="M10" i="1"/>
  <c r="L10" i="1"/>
  <c r="O10" i="1" s="1"/>
  <c r="M9" i="1"/>
  <c r="L9" i="1"/>
  <c r="O9" i="1" s="1"/>
  <c r="M8" i="1"/>
  <c r="L8" i="1"/>
  <c r="O8" i="1" s="1"/>
  <c r="M7" i="1"/>
  <c r="L7" i="1"/>
  <c r="O7" i="1" s="1"/>
  <c r="M6" i="1"/>
  <c r="L6" i="1"/>
  <c r="O6" i="1" s="1"/>
  <c r="M5" i="1"/>
  <c r="L5" i="1"/>
  <c r="O5" i="1" s="1"/>
  <c r="O4" i="1"/>
  <c r="M4" i="1"/>
  <c r="M14" i="1" s="1"/>
  <c r="L4" i="1"/>
  <c r="M12" i="12" l="1"/>
  <c r="M10" i="10"/>
  <c r="M16" i="5"/>
  <c r="M8" i="9"/>
  <c r="O7" i="20"/>
  <c r="O14" i="1"/>
  <c r="M8" i="8"/>
  <c r="M13" i="2"/>
  <c r="O16" i="5"/>
  <c r="O8" i="14"/>
  <c r="O10" i="10"/>
  <c r="O13" i="2"/>
  <c r="O8" i="9"/>
  <c r="O8" i="8"/>
</calcChain>
</file>

<file path=xl/sharedStrings.xml><?xml version="1.0" encoding="utf-8"?>
<sst xmlns="http://schemas.openxmlformats.org/spreadsheetml/2006/main" count="577" uniqueCount="120">
  <si>
    <t>(P1) Pakiet nr 1</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</si>
  <si>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</si>
  <si>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</si>
  <si>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</si>
  <si>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</si>
  <si>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</si>
  <si>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</si>
  <si>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</si>
  <si>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</si>
  <si>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</si>
  <si>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</si>
  <si>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</si>
  <si>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</si>
  <si>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</si>
  <si>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</si>
  <si>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</si>
  <si>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312_02_08 Zakup do magazynu AMMS medyczny 8%</t>
  </si>
  <si>
    <t>Obłożenie
1. serweta angiograficzna wykonana z trójwarstwowej włókniny SMS o wymiarach 240 x 380 cm z 2 otworami na tt. promieniowe i 2 otworami na tt. udowe. Otwory do nakłucia tt. udowej o średnicy 12 cm z folią przylepną wchodzącą w światło otworu (Ø samego otworu 7 cm), otwory do nakłucia tt. promieniowej owalne 12 x 7 cm z folią przylepną wchodzącą w światło otworu (rozmiar samego otworu 4 x 6 cm). Wzmocnienie w polu zabiegowym warstwą wysokochłonną o wymiarach 140x150cm, dwie przezroczyste krawędzie do zabezpieczenia pulpitu sterowniczego 60 x 380 cm – 1 szt.
2. serweta absorbująca 48X40 cm z paskiem lepnym na dłuższym boku (osobno sterylnie pakowana ) – 1 szt. 
3. chusta absorbująca z nieprzemakalną wartwą spodnią 40 x 60 cm – 1 szt.
4. ręcznik do rąk z włókniny, biały 56x80 cm - 2 szt.
5. serweta 2-warstwowa na stolik i do zawinięcia zestawu 152x152 cm-1 szt. 
6. powłoka ochronna w kształcie prostokąta 85 x 90 cm – 2 szt.
7. powłoka ochronna typu czepek 110 x 110 cm – 1 szt.
8. powłoka ochronna typu czepek 80 x 120 cm – 1 szt.
9. fartuch chirurgiczny - rozmiar XL 
10. fartuch chirurgiczny - rozmiar L
11. skalpel rozmiar 11, z rączką - 1 szt.
12. kleszczyki proste, dł. 20 cm z polikarbonatu– 1 szt.
13. pojemnik na zużyte igły – 1 szt.
14. dren męsko – męski o długości 180 cm do podawania kontrastu z zastawką bezzwrotną zabezpieczającą przed cofaniem kontrastu, będący połączeniem między kolcem do oszczędności kontrastu a rampą – 1 szt.
15. prowadnik diagnostyczny typ J 0.035” dł. 200 cm – 1 szt.
16. rampa 2-kranikowa wysokociśnieniowa typ OFF, 35 bar z adapterem rotacyjnym – 1 szt. 
17. strzykawka 3-częściowa Luer Lock, do podawania kontrastu, 10 ml - 1 szt.
18. strzykawka 3-częściowa Luer Lock, do podawania kontrastu, 20 ml - 1 szt.
19. strzykawka 3-częściowa Luer, 10 ml, oznaczona naklejką z napisem „NITRO” na czerwonym tle – 1 szt.
20. strzykawka 2-częściowa Luer z zielonym tłokiem, 2 ml – 1 szt.
21. strzykawka 2-częściowa Luer z zielonym tłokiem, 5 ml – 1 szt. 
22. strzykawka 2-częściowa Luer z zielonym tłokiem, 10 ml z rozszerzoną skalą do 12 ml – 2 szt.
23. strzykawka 10ml, 3-częściowa z gumowym tłokiem typu Luer Lock, przezroczysta komora poliwęglanowa i twardy, wykonany z ABS tłok w kolorze żółtym zachowujący wytrzymałość podczas wymagających iniekcji - 1 szt.
24. igła 18 G 1.2x40, z osłonką zabezpieczającą przed przypadkowym zakłuciem – 1 szt.
25. igła 25 G 0.5x 16, z osłonką zabezpieczającą przed przypadkowym zakłuciem – 1 szt.
26. gaziki 8 warstwowe, o wymiarach 10 x 10 cm - 40 szt.
27. miska przezroczysta 250 ml – 2 szt.
28. przetwornik do pomiaru ciśnienia metodą inwazyjną kompatybilny z posiadanym monitorem.  Konfiguracja zestawu: 1x przetwornik ciśnienia, 2x kranik trójdrożny czerwony, 1 x dren ciśnieniowy przezroczysty 125 cm, 1 x dren ciśnieniowy przezroczysty 20 cm, 1 x linia płucząca .
Połączenie z kablem interfejsowym PINOWE, wodoszczelne. Układ do przepłukiwania w postaci skrzydełek.
29. Prześcieradło min. 2-warstwowe pod pacjenta w rozmiarze  111 x 198 cm</t>
  </si>
  <si>
    <t>sztuka</t>
  </si>
  <si>
    <t>312_01_08 Zakup do magazynu AMMS leki 8%</t>
  </si>
  <si>
    <t>Cewnik balonowy uwalniający substancję antyproliferacyjną – Paclitaxel
-	substancja czynna paclitaxel w dawce 3 µg/ mm2 w mieszance z syntetycznym środkiem wiążącym
-	wymagane średnice: 2.0/2.25/2.5/2.75/3.0/3.5/ 4.0 mm 
-	minimalny wymagany zakres długości 10-40 mm (min. 7 długości)
-	balon składany czteropunktowo
-	hydrofilne pokrycie powłoki shaftu 
-	profil wejścia mniejszy-równy 0,016"
-	shaft proksymalny mniejszy-równy 1,9F dla wszystkich rozmiarów 
-	shaft dystalny mniejszy-równy 2,5F dla wszystkich rozmiarów 
-	długość uzytkowa 145 cm 
-	ciśnienie nominalne 6 atm, ciśnienie RBP 14 atm
-	Potwierdzona w instrukcji użycia długość podwójnej terapii przeciwpłytkowej w zastosowaniu samodzielnym oraz BMS-ISR – 4 tygodnie 
-	potwierdzone klinicznie zastosowanie w leczeniu zmian de novo z min. 12 miesięczną obserwacją (załączyć dokumentację)
-	bezpieczeństwo i skuteczność użycia poparte min. 4 wieloośrodkowymi randomizowanymi badaniami klinicznymi w leczeniu ISR (załączyć dokumentację)</t>
  </si>
  <si>
    <t>Cewnik balonowy uwalniający substancję antyproliferacyjną – Syrolimus
-	substancja czynna syrolimus w dawce 4 µg/ mm2 
-	wymagane średnice: 2.0/2.25/2.5/2.75/3.0/3.5/ 4.0 mm 
-	minimalny wymagany zakres długości 10-40 mm 
-	profil wejścia mniejszy-równy 0,016"
-	shaft proksymalny mniejszy-równy 1,9F dla wszystkich rozmiarów 
-	shaft dystalny mniejszy-równy 2,5F dla wszystkich rozmiarów 
-	długość uzytkowa 145 cm 
-	ciśnienie nominalne 6 atm, ciśnienie RBP 14 atm
-	jednokrotna 30 sek inflacja wystarczająca do efektywnego dostarczenia leku do ściany naczynia 
-	Potwierdzona w instrukcji użycia długość podwójnej terapii przeciwpłytkowej w zastosowaniu samodzielnym oraz BMS-ISR – 1 miesiąc</t>
  </si>
  <si>
    <t>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</si>
  <si>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Zestaw do PCI Inflator + Y-connector + Torquer (zestaw pakowany razem sterylnie) 
Inflator 
- pojemność strzykawki min. 20 ml
- generalne ciśnienie min. 30 atm.
- budowa umożliwiająca precyzyjne wykonanie inflacji jak i szybkiej defilacji
- obecność mechanizmu zabezpieczającego przed niekontrolowaną deflacją
- zintegrowany kranik trójdrożny na przewodzie wysokociśnieniowym 
- zegar manometru ze zmiennym położeniem ok. 90stopni
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
TORQUER</t>
  </si>
  <si>
    <t>Zestaw do monitorowania ciśnienia z przetwornikiem jednorazowego użytku 
-	Przetwornik ze zintegrowanym systemem płuczącym 3 ml/h 
-	Połączenie z kablem interfejsowym PINOWE, wodoszczelne
-	Układ do przepłukiwania w postaci skrzydełek
-	Konfiguracja zestawu: 1x przetwornik ciśnienia, 2x kranik trójdrożny czerwony, 1 x dren ciśnieniowy przezroczysty 150 cm, 1 x linia płucząca
-	Możliwość zaoferowania zestawów jednoprzetwornikowych z możliwością przełączania z pomiaru ciśnienia tętniczego na pomiar OCŻ
Uwaga: Wykonawca zobowiązany jest do wyposażenia Zamawiającego, na czas trwania umowy w kable, płytki i uchwyty pasujące do połączenia oferowanych przetworników z posiadanymi przez Zamawiającego monitorami</t>
  </si>
  <si>
    <t>Rampa dwukranikowa wysokociśnieniowa. Rampa dwukranikowa 
Pakowana sterylnie, pojedynczo
Kraniki typu „OFF”
Obrotowa końcówka z połączeniem typu męskiego
Kraniki wysokociśnieniowe – utrzymujące szczelność przy ciśnieniu co najmniej 35 bar</t>
  </si>
  <si>
    <t>kolec z krótkim drenikiem zapewniający oszczędność objętości podawanego kontrastu, o długości co najmniej 15 cm, z zastawką bezigłową dwukierunkową oraz odpowietrzającym wkłuciem, możliwość użycia do kilku zabiegów z użyciem kontrastu po podłączeniu do dużego flakonu z kontrastem, zintegrowany koreczek zabezpieczający przed skażeniem</t>
  </si>
  <si>
    <t>Kaniula do przelewania płynów. Kaniula do przelewania płynów
Produkt zapakowany sterylnie, pojedynczo
Kompatybilność z wejściami o średnicy 6,3 mm
Duża średnica wewnętrzna
Szeroki uchwyt kołnierzy
Możliwość sterylnego połączenia dwóch pojemników</t>
  </si>
  <si>
    <t>Adapter do Kissingu. Adapter do równoczesnego lub stopniowego poszerzania zmian w bifurkacjach
możliwość jednoczesnej inflacji obu cewników balonowych
dwa dreny wysokociśnieniowe z adapterem rotacyjnym testowane do ciśnienia 70 BAR o dł. 10 cm zintegrowane z wysokociśnieniowym kranikiem trójdrożnym
dwie kolorowe naklejki do oznaczania drenów</t>
  </si>
  <si>
    <t>Razem</t>
  </si>
  <si>
    <t>(P2) Pakiet nr 2</t>
  </si>
  <si>
    <t>Zestaw do ucisku tętnicy promieniowej po nakłuciu
Zestaw nie blokujący odpływu krwi żylnej, nie narażający struktury nerwu w trakcie ucisku tętnicy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Dostępne 2 długości opaski 24-29 cm;
Szczelna strzykawka umożliwiająca regulację siły docisku poprzez dopompowanie lub odessanie powietrza
Urządzenie oryginalne o udokumentowanej skuteczności w badaniach i publikacjach</t>
  </si>
  <si>
    <t>ZESTAW DO NAKŁUCIA TĘTNICY PROMIENIOWEJ KLASYCZNY I/LUB Dostępne średnice 4 – 5 – 6 – 7Fr 
Dostępne długości 7 i 10 cm
Zestawy z prowadnikiem prostym stalowym typu mini spring 0,018” ; 0,021”; 0,025”
Długość prowadnika 45cm
Odpowiednia igła metalowa z krótkim ostrzem 22G; 21G; 20G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Rozmiary kodowane kolorami i liczbowo
Pakowane na tacy
Możliwość zamówienia introduktorów promieniowych pokrytych śliską substancja hydrofilną.
Dostępne rozmiary 5F, 6F w długościach 10cm/16cm/25cm 
Prowadnik w zestawie 0,021” lub 0,025” z ostrą igłą metalową lub kaniulą plastikową. 
Całość pakowana sterylnie na tacy.</t>
  </si>
  <si>
    <t>ZESTAW DO NAKŁUCIA TĘTNICY PROMIENIOWEJ hydrofilny , cienkościenny, przeznaczony do zabiegów typu ad hoc PCI , drobnych, obkurczających się naczyń promieniowych , zabiegów rotablacji itp 
Dostępne średnice wewnętrzne 5 , 6 , 7F; średnica zewnętrzna o 1F mniejsza od średnicy wewnętrznej
Grubość ściany koszulki 0,12mm, średnica zewnętrzna 2,46mm dla rozmiaru 6F 
Dostępne długości 10 i 16 cm
W zestawie prosty prowadnik stalowy mini spring lub prowadnik polimerowy (Niti) - średnice 0,025”; 0,021”; 0,018”
Długość prowadnika 45cm
Odpowiednia igła metalowa lub kaniula plastikowa w zestawie
Koszulka wykonana z ETFE odporna na załamania, pokryta śliską powłoką hydrofilna,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Rozmiary kodowane kolorami i liczbowo
Pakowane na tacy</t>
  </si>
  <si>
    <t>Zestaw do zamykania tętnic po nakłuciu od 5 – 8Fr 
Minimalna średnica zamykanego naczynia – 4mm 
System biowchłanialny. Całkowita absorbcja w czasie 60 – 90 dni
Polimerowa kotwica lub dysk od światła naczynia
Kolagen lub dysk od strony przydanki
W zestawie prowadnik 70cm 
Dostępne urządzenia w rozmiarach do 6F i do 8F maks. 
Udowodniona skuczteczność wieloma badaniami klinicznymi, w tym wyższość nad kompresją manualną oraz alternatywnymi rozwiązaniami.</t>
  </si>
  <si>
    <t>Cewnik diagnostyczny:                                                                                 Dostępne rozmiary 4 , 5, 6Fr (0,051” dla 6F)
Dostępne długości 65, 80, 90, 100, 110, 120cm
Dostępne cewniki z bocznymi otworami 
Cewnik wykonany z POLIURETANU z NYLONEM
Cewnik podwójnie zbrojony, zapewniający dobre manewrowanie i obrót 1:1, miękka końcówka atraumatyczna widoczna pod kontrolą RTG, pokrycie wewnętrzne umożliwiające dobry przepływ kontrastu
Dostępne standardowe krzywizny, jak również krzywizny dające optymalne podparcie z dostępu promieniowego, w tym min. dwa cewniki zarówno do lewej i prawej tętnicy wieńcowej typu TIG I, TIG II, BLK, Jacky, Sarah, cewniki z 1 lub 2 otworami bocznymi dla krzywizn promieniowych, PIG</t>
  </si>
  <si>
    <t>CEWNIK PROWADZĄCY 
Dostępne średnice 5, 6,7Fr o długości 100cm
Niezmiennie duże światło wewnętrzne 0,071” dla 6Fr; 0,081” dla 7Fr
Materiał wykonania Poliester z wewnętrznym pokryciem śliskim PTFE
Metalowe zbrojenie zachowujące niezmienne światło wewnątrz  na całej długości cewnika
Pełna gama krzywizn typowych i nietypowych, w tym krzywizna dająca optymalne podparcie przy dostępie promieniowym typu TIGER, Ikari, EBU, 
Miękka i atraumatyczna końcówka wykonana z materiałów o różnej sztywności 
Odporny na załamania i skręcanie, przeznaczony do plastyk w delikatnych i kruchych naczyniach, 
Obrót 1:1</t>
  </si>
  <si>
    <t>MIKROCEWNIK    
- Kompatybilny z prowadnikiem 0,014”
Miękka, atraumatyczna, hydrofilna końcówka ze złotym markerem dł 0,7mm umiejscowionego 0,7mm od końca dystalnego   
Zwężane światło wewnętrzne
Średnica dystalna 0,018”
Średnica proksymalna 0,021”
Średnica zewnętrzna 1,8F (dystalnie)/2,6F (proksymalnie)
Zbrojenie na całej długości
Pokrycie zewnętrzne: warstwa hydrofilna(bez pokrycia 60cm w części proksymalnej)
Pokrycie wewnętrzne: PTFE + warstwa silikonu 
Elastyczny 13cm  segment dystalny 
Dostępne długości 130/150cm</t>
  </si>
  <si>
    <t>Krótkie prowadniki hydrofilne. 
Rdzeń prowadnika w całości wykonany z odpornego na załamania nitinolu pokrytego poliuretanem z domieszką wolframu
Końcówka taperowana, atraumatycznie zaokrąglona
Dostępne długości 50 cm / 80 cm / 120 cm / 150 cm / 180 cm 
Dostępne średnice 0.018" / 0.025" / 0.032" /
0.035" / 0.038" 
Zróżnicowane długości elastycznej końcówki 10 mm / 30 mm / 50 mm / 80 mm
Dostępne prowadniki proste, zagięte, Baby J 1,5mm, 2mm, 3mm
Dostępne prowadniki o zróżnicowanej sztywności: Standard, sztywne i półsztywne dla dł. 180cm</t>
  </si>
  <si>
    <t>PTCA Semicompliant balloon Catheter   
Cewnik balonowy do zmian kompleksowych w tym krętych i zwapniałych o wzmocnionym szafcie 
Cewnik w systemie Rapid exchange, semi compliant, kompatybilny z prowadnikiem 0,014” 
Balon wykonany z Nylonu 12 
Ciśnienie nominalne 6 atm, 
RBP 14/12 atm 
Profil wejścia 0.41 mm dla 1.00-1.50 mm 
Profil przejścia 0.023” (0.58mm) dla średnicy 1.00mm 
Shaft proksymalny 0.64 mm, środkowy 0.84, dystalny dla 1.00-1.50 taperowany 0.79-0.89 dla 2.00-4.00 0.87mm 
Długość użytkowa 145 cm 
Długość odcinka RX 25 cm, 
Markery głębokości na 90 i 100 cm od dystalnego brzegu 
Markery Pt/Ir na balonie 
Kompatybilne z cewnikami 4 Fr 
Pokrycie hydrofilne na dystalnym shaft`cie 
Dostępne długości: 5, 10, 15, 20, 30, 40 mm 
Dostępne średnice: 1,00 – 4,00 mm – min. 12 średnic</t>
  </si>
  <si>
    <t>(P3) Pakiet nr 3</t>
  </si>
  <si>
    <t>Stentgraft wieńcowy    
•_x0001_Stenty chromowo – kobaltowe pokryte pasywną powłoką z węglika krzemu, która nie aktywuje płytek krwi i fibrynogenu (zapobiega wykrzepianiu na powierzchni przęseł stentgraftu), ogranicza dyfuzję jonów metali do otaczającej tkanki (redukuje ryzyko korozji i uczulenia na nikiel) oraz przyspiesza proces endotelializacji i gojenia naczynia 
•_x0001_Pokrycie (graft) nakładane metodą elektrospun (nie plecione)
•_x0001_Grubość pokrycia 90 µm
•_x0001_Dostępne długości: 15; 20; 26 mm
•_x0001_Dostępne średnice: 2,5; 3,0; 3,5; 4,0; 4,5; 5,0 mm
•_x0001_Różne grubości przęseł stentgraftu:
o_x0001_60 µm (0,0024”) dla średnic 2,5 - 3,0 mm 
o_x0001_80 µm (0,0031”) dla średnic 3,5 - 4,0 mm         
o_x0001_120 µm (0,0047”) dla średnic 4,5 i 5,0 mm
•_x0001_Crossing profile 1,19 mm (0,046”) dla średnicy 3,0 mm
•_x0001_Ciśnienie nominalne (NP):
o_x0001_7 atm (ø 4,0 – 5,0 mm)
o_x0001_8 atm (ø 2,5 – 3,5 mm)  
•_x0001_Ciśnienie RBP: 
o_x0001_14 atm (ø 4,5  - 5,0 mm)
o_x0001_16 atm (ø 2,5 – 4,0mm)
_x0001_Konstrukcja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•_x0001_Shaft proksymalny: 2.0F
•_x0001_Shaft dystalny: 
o_x0001_2.8F (ø 2,5 – 3,5 mm)
o_x0001_3F (ø 4,0 – 5,0 mm)
•_x0001_Zawartość chromu w stopie konstrukcyjnym 20%, niklu 10%
•_x0001_Kompatybilny z cewnikiem prowadzącym 5F (ø 2,5 – 4,0 mm,) i 6F (ø 4,5 – 5,0 mm)
•_x0001_Długość systemu dostarczania 140 cm
•_x0001_Możliwość doprężenia:
o_x0001_do 3,5 mm (ø 2,5 – 3,0 mm)
o_x0001_do 4,65 mm (ø 3,5 – 4,0 mm)
o_x0001_do 5,63 mm (ø 4,5 – 5,0 mm)
•_x0001_Średni czas dostarczenia do zmiany – 8 min. 
•_x0001_Udowodniony 91,7% sukces procedury</t>
  </si>
  <si>
    <t>(P4) Pakiet nr 4</t>
  </si>
  <si>
    <t>Balon do kontrapulsacji wewnątrzaortalnej, kompatybilny z posiadaną przez Zamawiającego pompą firmy Datascope typ: CS300, CARDIOSAVE-HYBRID dostępne balony 40 cc 7,5 Fr dla pacjentów o wzroście od 162 cm do 183 cm -sterylny zestaw wprowadzający z igłą angiograficzną, rozszerzaczem naczyniowym, rozszerzaczem introduktora, trójdrożnym kranikiem, nasadką luer, przedłużaczem cewnika, drenem ciśnieniowym oraz strzykawką i zastawką jednokierunkową - port do pomiaru ciśnienia -jednakowa średnica zwiniętego balonu i shaftu  (bez skoku pomiędzy shaftem cewnika a balonem) -konstrukcja membrany balonu typu „folded designe”, -budowa shaftu typu „co-lumen”, bez metalowego zbrojenia -markery widoczne w promieniach RTG na obu końcach balonu -koszulka introduktora wyposażona w zastawkę hemostatyczną kanał ciśnienia wykonany z poliimidu, o średnicy minimum 0,027” prowadnik 0,025” pokryty PTFE.  długość robocza cewnika min. 720 mm
Dostępność balonów do kontrapulsacji światłowodowych kompatybilnych z posiadanym urządzeniem Datascope</t>
  </si>
  <si>
    <t>(P5) Pakiet nr 5</t>
  </si>
  <si>
    <t>Cewnik diagnostyczny                                                                                            Szeroka gama krzywizn: JL (3,0 – 6,0); JL Short Tip (4.0); JR; 
(3,0 – 6,0); AL (1 – 3); AR (1 – 3, Modified); Internal 
Mammary; Pigtail (prosty, 145°, 155°); Hockey Stick, 
Multipurpose (A, A PP, B,B PP); Atesal (3.5 - 4.5), Sones (I, II, 
III, IPP, II PP, III PP) , Modified Extra Back Up, Coronary 
Bypass (Left, Right); Coronary Bypass Graft (Left, Right) ,Q4, 
Progressive Right, Kaplan (4,0-4,5 PP), Kaplan JS (3,5- 4,0 
PP), Kaplan Mod I (4,0-5,0 PP), Kaplan Mod II (4,0-5,0 PP)
• Krzywizna Pigtail z 8 otworami bocznymi
• Dostępne średnice: 4F; 5F; 6F, 7F
• Kompatybylny z prowadnikiem 0,038”
• Szaft wykonany z nylonu zapewniającego odporność na 
załamanie, pamięć kształtu i gładką powierzchnię
• Szaft ze zwiększającą się dystalnie elastycznością w 
kolejnych trzech segmentach
• Tip wykonany z peba
• Końcówka bez zbrojenia, miękka, atraumatyczna
• Pamięć kształtu końcówki
• Doskonale widoczne w skopii – posiadają końcówkę 
cieniującą (siarczan baru)
• Cewnik zbrojony w części proksymalnej oplotem z 
płaskiego drutu ze stali nierdzewnej
• Doskonała popychalność, przeniesienie obrotu oraz 
manewrowalność
• Wytrzymałość ciśnieniowa: 1200 PSI
• Duże światło wewnętrzne:  4F: 0,042”; 5F: 0,047”; 6F: 
0,057”; 6F (Pigtail): 0,054”; 7F: 0,070”; 7F (Pigtail): 0,067”
• Długości cewników 80cm, 100cm, 110 cm (Pigtail) i 125 cm 
(Pigtail, JR 4,0, JR 5,0, JR 6,0, JL 4,0, JL5,0, JL 6,0)
• 55 krzywizn dla 6F
• PRZEPŁYWY:  4F: 1200 PSI min. 20 ml/sec ; 5F: 1200 PSI 
min. 25 ml/sec; 6F: 1200 PSI min. 36 ml/sec; 7F: 1200 PSI 45 
ml/sec</t>
  </si>
  <si>
    <t>Cewnik prowadzący                                                                                                 • 
• Cewnik pokryty hydrofilnie na 68 cm, końcówka dystalna 
niepokrywana na długości 7 cm, segment proksymalny 
niepokrywany na 25 cm  
• Redukuje możliwość wystąpienia skurczu naczyń 
• Zmniejsza tarcie podczas wprowadzania cewnika przez 
naczynia  
• Końcówka miękka, atraumatyczna  
• Dostępne 80 rodzajów krzywizn, w tym do LCA, RCA, 
Bypass 
• Dostępne średnice: 5F, 6F, 7F, 8F 
• Duże średnice wewnętrzne: - 5F: 0,058” - 6F: 0,071” - 7F: 0,082” - 8F: 0,091” 
• Długość robocza – 100 cm 
• Ultra cienkie, płaskie zbrojenie zapewnia odporność na 
złamania w krętych naczyniach radialnych</t>
  </si>
  <si>
    <t>Prowadnik wieńcowy angioplastyczny podstawowego użytku  
 Średnica 0,014”
• Prowadnik wykonany ze stali nierdzewnej
• Dystalna część prowadnika upleciona z 15 drutów 
zapewniająca wysoką odporność i doskonałą 
manewrowalność oraz czucie prowadnika
• Rdzeń prowadnika wykonany z jednego kawałka drutu
• Dostępne sztywności końcówki 0,5g; 0,7g
• Końcówka cieniująca 3cm
• Kształt końcówki: prosty z możliwością kształtowania 
dystalnych 2cm, j oraz pre-shape (dla długości 190cm i 
300cm)
• Dostępne mieszane pokrycie na końcówce roboczej: 
dystalne 1,5cm silikon (hydrofobowe) oraz pokrycie 
hydrofilne na proksymalnych 18,5cm lub dostępne pokrycie 
hydrofilne na 28 cm
• Szaft prowadnika pokryty PTFE
• Dostępne długości: 190cm i 300cm
• Prowadnik uniwersalny do zabiegów prostych i w 
naczyniach o krętej anatomii, zabiegów w ciasnych 
zmianach, oraz dostępu retrograde</t>
  </si>
  <si>
    <t>Prowadniki wieńcowe angioplastyczne specjalistyczne  
Średnica 0,014”
• Prowadnik wykonany ze stali nierdzewnej
• Dostępny prowadnik z dystalną częścią uplecioną z 8 
drutów zapewniającą wysoką odporność i doskonałą 
manewrowalność oraz czucie prowadnika
• Rdzeń prowadnika wykonany z jednego kawałka drutu
• Dostępna sztywność końcówek: 0,5g; 0,6g; 0,7g, 0,8g; 
1,0g;
• Dostępne końcówki cieniujące : 3cm, 4cm, 16cm
• Dostępne kształty końcówek: prosty z możliwością 
kształtowania dystalnych 2cm, j oraz pre-shape
• Dostępny prowadnik z płaszczem polimerowym na 
dystalnej części prowadnika o długości 20cm
• Dostępny prowadnik z pokryciem hydrofilnym na 
dystalnych 40cm
• Dostępny prowadnik pokryty sylikonem na dystalnych 5 
cm
• Dostępna średnica końcówki : 0,009’’; 0,010”
• Dostępne długości: 180cm, 190cm, 300cm,
• Prowadnik przeznaczony do ciasnych oraz krętych naczyń</t>
  </si>
  <si>
    <t>Prowadniki wieńcowe do CTO  
 Profil przejścia 0,014”
• Dostępne końcówki taperowane o średnicy: 0,011”; 
0,012”
• Prowadnik wykonany ze stali nierdzewnej
• Prowadniki o zwiększonej odporności przeciw utknięciu i 
złamaniu w zmianie
• Rdzeń zbudowany z jednego kawałka drutu
• Dystalna cześć rdzenia wzmocniona oplotem z 6 drutów 
• Oplot zewnętrzny składający się z 8 splotów drutów, każdy 
ze splotów zbudowany jest z 7 drutów
• Prowadniki z dystalną częścią uplecioną z 63 drutów
• Dostępne sztywności końcówki: 2 g, 4 g, 6 g
• Dostępna końcówka cieniująca: 15 cm
• Kształt końcówki pre-shape
• Dostępne pokrycie hydrofilne na dystalnych 40 cm
• Dostępne długości: 190 cm; 300 cm
• Prowadniki dedykowane do złożonych i przewlekłych 
Okluzji</t>
  </si>
  <si>
    <t>Prowadnik do kolaterali 
• Średnica 0,014”
• Prowadnik wykonany ze stali nierdzewnej
• Dystalna część prowadnika upleciona z 19 drutów
zapewniająca wysoką odporność i doskonałą
manewrowalność oraz czucie prowadnika
• Rdzeń prowadnika wykonany z jednego kawałka
drutu
• Sztywność końcówki 0,3g
• Długość oplotu 19 cm
• Końcówka cieniująca 3cm
• Kształt końcówki: pre-shape
• Pokrycie hydrofilne na dystalnych 52cm
• Pokrycie PTFE na części proksymalnej szaftu
• Dostępne długości: 190cm i 300cm
• Prowadnik do złożonych zabiegów PCI, szczególnie
do przechodzenia przez bardzo ciasne i kręte zmiany
oraz do dostępu retrograde (przechodzenie przez
kolaterale</t>
  </si>
  <si>
    <t>Prowadniki sterowalne do zabiegów CTO -
• Dostępne średnice: 0,010” i 0,014”
• Dostępna średnica końcówki: 0,009"
• Prowadnik wykonany ze stali nierdzewnej
•Dostępny prowadnik z dystalną częścią uplecioną z 8 
drutów zapewniającą wysoką odporność i doskonałą 
manewrowalność oraz czucie prowadnika
• Rdzeń prowadnika wykonany z jednego kawałka drutu
• Dostępne prowadniki o sztywności końcówki: 3,0g; 9.0g; 
12g
• Dostępne końcówki cieniujące: 3cm, 10,5cm, 11cm, 20cm
• Dostępny kształt końcówki: prosta, pre-shape
• Dostępne pokrycie hydrofilne na dystalnych: 20 cm, 40cm; 
41cm; 50cm; 170cm
• Dostępne długości: 180cm, 190cm; 200cm; 235cm; 300cm; 
330cm
• Przeniesienie obrotu 1:1
• Prowadnik dedykowany do zabiegów CTO</t>
  </si>
  <si>
    <t>Zestaw do nakłucia tętnicy promieniowej   
 Introduktor do nakłucia tętnicy promieniowej z 
prowadnikiem stalowym i igłą
• Zawiera: introduktor, dylator, prowadnik 0,018” i igłę 21G 
x 4cm lub prowadnik 0,025” i igłę 20G x 4 cm
• Długość 7 cm i 11 cm
• Średnica 4F, 5F, 6F, 7F
• Długość prowadnika 40 cm i 50 cm
• Prowadnik stalowy
• Gładkie przejście pomiędzy koszulką i dylatorem
• Posiada szczelną zastawkę hemostatyczną
• Ramię boczne zakończone kranikiem
• Obrotowe ucho do szwu chirurgicznego</t>
  </si>
  <si>
    <t>Cewnik balonowy wysokociśnieniowy - OPN NC
• Cewnik balonowy typu rapid exchange (RX na dł. 23 cm)
• Non-compliant (niepodatny)
• Bez efektu dog boning - psiej kości
• Możliwość stosowania balonu do pre- i post- dylatacji
• Podwójna ściana balonu
• Ciśnienie RBP 35 bar (atm)
• Ciśnienie nominalne NP 10 bar (atm)
• Profil wejścia (lesion entry profile) 0,016”
• Profil przejścia (crossing profile) równy 0,028”
• Średnice balonu 1,5; 2,0; 2,5; 3,0; 3,5; 4,0; 4,5 mm
• Długości balonu 10, 15, 20 mm dla wszystkich średnic
• Kompatybilny z cewnikiem prowadzącym 6F dla średnic 
1.5 – 3.5 mm, oraz z 7F dla średnic 4.0 – 4.5 mm
• Kompatybilny z prowadnikiem 0,014”
• Długość użytkowa szaftu 140 cm
• Długi taperowany tip 4mm
• 2 platynowe markery</t>
  </si>
  <si>
    <t>Inflator 40 atm, 55 atm - 
• Inflator analogowy do uzyskiwania standardowych do 40 
atm i super wysokich ciśnień do 55 atm
• Dostępne pojemności: 14 ml/cc, 25 ml/cc
• Przezroczysty poliwęglanowy korpus umożliwiający 
obserwację słupa cieczy
• Czarny poliwęglanowy gwintowany tłok z wyraźnie 
oznaczoną blokadą
• Pozostałe elementy inflatora wykonane z plastiku 
wzmacnianego włóknem szklanym oraz metalu
• Dostępne rozdzielczości manometru: 1, 2 (do 20 atm), 5 
(do 40 atm)
• Dokładność manometru ( +- )1 atm
• Dren zakończony męskim luerem
• Mechanizm spustowy umożliwiający szybką deflację
• Blokada zabezpieczająca przed przypadkową deflacją
• Możliwość wykonania precyzyjnej inflacji
• W zestawie dołączony kranik trójdrożny
• Pakowany pojedynczo</t>
  </si>
  <si>
    <t>Stent polimerowy, uwalniający Biolimus A9 (DES) – 
• Stent kobaltowo-chromowy z polimerem uwalniającym 
Biolomus A9
• Dostępne średnice: 2.25 mm, 2.50 mm, 2.75 mm, 3.00 
mm, 3.50 mm, 4.00 mm
• Dostępne długości: 9 mm, 14 mm, 19 mm, 24 mm, 29 mm, 
33 mm, 36 mm
• Polimer ulega degradacji do naturalnie występującego 
kwasu mlekowego i mleczanu
• Kwas polimlekowy (PLA) połączony jest z lekiem Biolimus 
A9 i pełni rolę nośnika kontrolującego uwalnianie leku ze 
stentu
• Polimer i lek są zmieszane w stosunku 1:1
• Dawka leku wynosi 15,6 μg/mm długości stentu
• Biolimus jest wolniej metabolizowanych i posiada 10
krotnie większą lipofilność w stosunku do standardowego 
Sirolimusa
• Długość robocza systemu dostarczającego: 142 cm
• Kompatybilny z cewnikiem prowadzącym 5F
• Sten rozprężalny na balonie
• Ciśnienie nominalne: 8 atm
• Ciśnienie RBP: 16 atm</t>
  </si>
  <si>
    <t>Mikrocewnik do CTO - 
• Posiada taperowany szaft o średnicy proksymalnej 2,6 F i 
dystalnej 1,9 F oraz tip o średnicy 1,4F
• Kanał wewnętrzny pokryty PTFE, o średnicach: dystalnie 
0.017”, proksymalnie 0.022”
• Oplot wykonany z 18 drutów stalowych
• Dostępny w długości 135 cm i 150 cm
• Średnica wewnętrzna końcówki 0,016”
• Kompatybilny z prowadnikiem 0,014”
• Posiada polimerowe pokrycie hydrofilne na dystalnych 70 
cm szaftu (dla mikrocewnika o długości 135 cm) i 85 cm (dla 
mikrocewnika o długości 150 cm)
• Posiada miękką, atraumatyczną i taperowaną końcówkę
• Końcówka mikrocewnika dobrze widoczna w skopi dzięki 
zawartości proszku wolframowego</t>
  </si>
  <si>
    <t>(P6) Pakiet nr 6</t>
  </si>
  <si>
    <t>Mikrocewnik do pomiaru FFR:                      
-  o pojedynczym świetle typu monorail przeznaczonym do
użytkowania ze standardowymi prowadnikami o średnicy 0,014 cala ( 0,36 mm) w naczyniach
tętniczych: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2,5 mm od końca dystalnego
- trzon położony proksymalnie od odcinka monorail ma wymiar 2,4 F
i umożliwia stosowanie cewników prowadzących od 5 F
- znaczniki umieszczono w odległości 80 i 100 cm od końca dystalnego
- w czujniku ciśnienia zastosowano optyczną / światłowodową technologię pomiarową
+ użyczenie aparatu do pomiaru FFR</t>
  </si>
  <si>
    <t>(P7) Pakiet nr 7</t>
  </si>
  <si>
    <t>Cewnik do obrazowania IVUS
Kompatybilny z prowadnikami angioplastycznymi 0,014”,
2. Kompatybilny z cewnikami prowadzącymi 6Fr,
3. Marker widoczny w RTG w odległości 8mm od końcówki dystalnej cewnika,
4.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Penetracja w głąb tkanki miękkiej (ang. „soft tissue penetration”) &gt;2,5mm,
11. 5 prędkości akwizycji (do wyboru przez operatora): 0,5; 1,0; 2,5; 5,0,10,0 mm/s,
12. Maksymalna długość jednoczasowej akwizycji: 120mm
+ użyczenie: Aparat-konsola  w formie monitora, łatwy do zintegrowania w pracowni hemodynamicznej. 
- Ekran dotykowy umożliwiający i ułatwiający szybką analizę obrazów. 
- Intuicyjne oprogramowanie.
- system z dostępną częstotliwością obrazowania 60 MHz, 
- Opcja programowego wyboru częstotliwości ( 40 MHz lub 60 MHz ): 
- 40MHz: niższa rozdzielczość osiowa – wyższa penetracja w głąb tkanki, 
- 60MHz: wyższa rozdzielczość osiowa – niższa penetracja w głąb tkanki, 
- Wydajny 4-rdzeniowy procesor i zaawansowany algorytm przetwarzania sygnału</t>
  </si>
  <si>
    <t>(P8) Pakiet nr 8</t>
  </si>
  <si>
    <t>Sondy do IVUS    
 Sonda elektroniczna  
Wewnątrznaczyniowa głowica ultradźwiękowa elektroniczna (IVUS) o rozdzielczości 20 MHz, w postaci cewnika o długości roboczej 150 cm ±5cm 
Możliwość wprowadzenie do światła naczynia z użyciem cewnika o śr. min. 5F (śr. wewnętrzna 0,56 cala) oraz prowadnika o max. średnicy 0,014 cala. 
Niski profil wejścia nie większy niż 0.019 cala 
Dwa rodzaje systemów doprowadzających z przetwornikiem IVUS w odległości 2,5 mm oraz 10 mm od końca dystalnego</t>
  </si>
  <si>
    <t>312_01_23 Zakup do magazynu AMMS leki 23%</t>
  </si>
  <si>
    <t>Zintegrowany system do ultrasonografii wewnątrznaczyniowej IVUS  oraz pomiaru gradientu przezzwężeniowego FFR z mozliwością pomiaru gradientu przezzwężeniowego bez wprowadzania pacjenta w stan hyperemii
Możliwość nagrywania i archiwizacji na DVD - R, w formacie DICOM
Możliwość wyświetlania obrazów w różnych projekcjach: przekroje poprzeczne  i wzdłużne. 
Funkcja obrazowania obecności  krwi w naczyniu
Automatyczne rozpoznanie rodzaju sondy/prowadnika
Aparat  współpracujacy  z  kompatybilnymi  elektronicznymi (20 mhz)  sondami  IVUS oraz mechanicznymi sondami IVUS (45 mhz) a także kompatybilnymi prowadnikami do pomiaru gradientu przezzwężeniowego
Możliwość ultrasonografii  naczyń wieńcowych i obwodowych
Monitor zainstalowany w sterowni 
System operacyjny Windows 10
Instrukcja obsługi w języku polskim  
Mozliwość sterowania urządzeniem za pomocą dotykowej konsoli sterującej zainstalowanej w sali zabiegowej</t>
  </si>
  <si>
    <t>Prowadnik FFR   
Prowadniki o długości 185 cm 
Końcówka prosta i zakrzywiona J 
Czujnik w odległości 3 cm od części dystalnej 
Średnica 0,014” (0,36 mm) 
Dystalna część prowadnika dobrze widoczna w obrazie RTG 
Prowadnik umożliwia pomiar istotności zwężenia tętnicy wieńcowej bez konieczności wywoływania hyperemii</t>
  </si>
  <si>
    <t>Balon nacinający                                                                                                Średnica balonu 2,0 mm – 2,5 mm – 3,0 mm – 3,5 mm
Zgodny z cewnikiem 5 F
Różne długości 6 mm, 10 mm, 15 mm, 20 mm
Długość cewnika 139
Zgodność z prowadnikiem 0.014”</t>
  </si>
  <si>
    <t>(P9) Pakiet nr 9</t>
  </si>
  <si>
    <t>CEWNIKI BALONOWE sc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</si>
  <si>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CEWNIKI BALONOWE nc  
- powłoka hydrofilna, odporna na zadrapania i uszkodzenia podczas doprężania stentu;
- system monorail;
- profil przejścia (crossing profile) 0,036 cala dla balonika Ø 3.0 mm
- profil wejścia (entry proflie) 0,020 cala dla balonika Ø 3.0 mm;
- ciśnienie nominalne min. 12 atm (dla średnic: 1.5-5.0 mm) i 14 atm (dla średnic: 5.5-6.0 mm);              
- ciśnienie RBP 18 atm (dla wszystkich rozmiarów);                                
 -różne długości balonika od 6 - 25 mm;      
- długość końcówki 2-3 mm (śr. 1.5-3.25 mm), 3-4 mm (śr.3.5-6.0 mm)
- różne średnice balonika od 1,5 - 6.0 mm zmieniające się co 0,25 mm w zakresie średnic 
 2.0 - 4.0 mm</t>
  </si>
  <si>
    <t>stent ze stopu kobaltowo-chromowego którego podstawę w  ponad 50% stanowi kobalt a żelazo nie przekracza 3%, typu slotted tube
- stent ze stałym polimerem uwalniający analog Rapamycyny (everolimus)
- grubość ściany stentu 0,0032” dla wszystkich rozmiarów
- crossing profile 0,039” dla rozmiaru 3,0/18 mm
- długość systemu doprowadzającego 145 cm
- przedział średnic: 2,0–4,0mm dla długości stentu do 38 mm (2,0; 2,25;  2,5; 2,75;  3,0;  
  3,25,  3,5; 4,0) , 
- możliwość post dylatacji dla rozmiarów 2.0-3.25 mm do średnicy 3,75 mm i dla 
 rozmiarów 3.5-4.0 mm do 5.5 mm dla długości stentu do 38 mm
- długości: 8, 12, 15, 18, 23, 28, 33, 38 mm dla wszystkich oferowanych średnic 
- ciśnienie nominalne 9  atm dla średnic 2.0-2.5 i 12 atm dla pozostałych rozmiarów dla 
  długości stentu do 38 mm
- RBP: 16 atm dla wszystkich rozmiarów dla długości stentu do 38 mm 
- dobry dostęp do bocznic (maksymalna średnica otwarcia pojedynczej celi stentu dla 
  średnicy 3.0 mm wynosi    4.0 mm)
- skrócenie stentu przy ciśnieniu nominalnym: 0%</t>
  </si>
  <si>
    <t>PROWADNIKI WIEŃCOWE 
- - z końcówką roboczą wykonaną ze stali i innych stopów metali;
- średnica 0,014”;
- długość 190 i 300 cm;
- końcówka prosta i w kształcie „J”;
- min 22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
-dostępność w ofercie prowadników z rdzeniem stalowym i stopowym</t>
  </si>
  <si>
    <t>(P10) Pakiet nr 10</t>
  </si>
  <si>
    <t>System stentowy do naczyń wieńcowych uwalniający lek antyproliferacyjny
z biokompatybilnego polimeru
• Substancja czynna – (pochodna Sirolimusa) Zotarolimus
• Platforma stentowa kobaltowo-chromowa wykonana w technice
sinusoidalnej z jednego kawałka drutu łączonego laserowo, z
wbudowanym platynowo-irydowym rdzeniem
• Budowa stentu otwartokomórkowa
• Dostępne średnice: 2,25; 2,5; 2,75; 3,0; 3,5; 4,0 mm
• Dostępne długości:8, 12, 15, 18, 22, 26, 30, 34, 38mm dla każdej średnicy
• Maks. rozszerzenie stentu o średnicy 3,5 mm – do 5,00 mm
• Profil przejścia stentu dla rozmiaru 3,0x18 mm - 0,041”
• Grubość elementów z jakich wykonany jest stent - 0,0032” (81 μm)
Ciśnienie nominalne 12 atm, ciśnienie RBP 18 atm
• Wymiary szaftu: dystalny 2.7F, proksymalny 2.1F
• Kompatybilność z cewnikiem prowadzącym 5F dla wszystkich rozmiarów
• Brak zwiększonego ryzyka zakrzepicy stentu po przerwaniu lub
zakończeniu podwójnej terapii przeciwpłytkowej (DAPT) po upływie
jednego miesiąca od zabiegu</t>
  </si>
  <si>
    <t>Cewnik do aspiracji skrzeplin                                                                           Cewnik przeznaczony do użycia w systemie krążenia wieńcowego i
obwodowego, łącznie z pomostami aortalno-wieńcowymi
• Marker na dystalnym końcu cewnika
• Hydrofilne pokrycie na dystalnych min. 38 cm cewnika aspiracyjnego
• Obecność w ofercie dwóch zestawów o średnicy zewnętrznej max. 0,068”
kompatybilnych z cewnikiem prowadzącym 6F (0,070")
• Światło aspiracyjne min. 0,043” (1, 092 mm)
• Wskaźnik przepływu aspiracji min. 52 cc/min
• Długość cewnika aspiracyjnego – 140 cm
• Typ Rapid Exchange - współpracujące z prowadnikiem 0,014”
• Obecność w ofercie cewników z mandrynem zapobiegającym załamywaniu
się cewnika
• Obecność w ofercie cewników z markerami rozlokowanymi na szafcie
cewnika na jego 90 cm i 100 cm długości.
• W komplecie znajduje się: 6F cewnik aspiracyjny, dwie strzykawki 30 cc,
jeden koszyczek, przedłużacz z kranikiem</t>
  </si>
  <si>
    <t>Cewnik balonowy S.C.    
Typ: RX “rapid exchange”
• Ciśnienie nominalne 8 atm, ciśnienie RBP 14 atm.
• Balon 1,25 mm - ciśnienie nominalne oraz RBP -12 atm
• Profil balonu 0,020” dla średnicy 1,25mm, profil balonu  0,027” dla
średnicy 2,5 mm (pomiar zgodnie z FDA w najszerszym miejscu)
• Dla balonu o średnicy 1,25 i 1,5mm - obecność jednego markera na
środku balonu, markery platynowo-irydowe dla wszystkich rozmiarów
• Profil wejścia końcówki balonu  0,016”
• Materiał balonu trwały i odporny na uszkodzenia - gwarantowana
możliwość minimum 10 krotnej inflacji do RBP
• Średnice: 1,25; 1,5; 2,0; 2,25; 2,5; 2,75; 3,0; 3,25; 3,5; 3,75; 4,0 mm
• Dla średnic od 2,0 do 4,0 skok średnicy balonu co 0,25 mm
• Długości dla balonów 1.5-4.0 mm: 6,0; 10; 12; 15; 20; 25; 30 mm
• Długości dla balonu 1,25 mm od 6; 10; 12; 15; 20 mm
• Wymiar szaftu dla średnic 1,5-3,5 mm: dystalny 2.5F, proksymalny 2.1 F,
dla średnic 3.75 -4.0: dystalny 2.7F, proksymalny 2.1 F
• Balon kompatybilny z cewnikiem prowadzącym 5F dla wszystkich średnic</t>
  </si>
  <si>
    <t>Cewnik balonowy NC                                                                                              • Typ cewnika: “rapid exchange”
• Średnice: 2,0; 2,25; 2,5; 2,75; 3,0; 3,25; 3,5; 3,75; 4,0; 4,5; 5,0 mm
• Długości: 6; 8, 12, 15, 20, 27 mm
• Typ balonu “non-compliant”
• Materiał balonu trwały i odporny na uszkodzenia - gwarantowana
możliwość minimum 10 krotnej inflacji do RBP
• Ciśnienie nominalne 12 atm. dla wszystkich rozmiarów
• Ciśnienie RBP 20 atm. dla wszystkich rozmiarów
• Szaft dystalny 2,5 F (dla cewników o śr. 2,0-3,75 mm), szaft dystalny 2,7F
(dla śr. 4,0-5,0 mm), szaft proksymalny 2,1 F dla wszystkich cewników
• długość użytkowa cewnika 142 cm
• selektywne pokrycie balonu materiałem hydrofilnym zapobiegające
przemieszczaniu się balonu podczas inflacji
• Profil wejścia balonu - 0,015”
• Cewnik kompatybilny z cewnikiem prowadzącym 5F (min.0,056”) w
rozmiarach 2,00-4,00 mm oraz cewnikiem 6F (min.0,068”) w rozmiarach
4,5 oraz 5,00 mm</t>
  </si>
  <si>
    <t>Cewnik diagnostyczny                                                                                 Dostępne średnice: 5F i 6F,
• Światło wewnętrzne cewnika: dla 5F – 0,047”; dla 6F – 0,056”
• Cewnik zbrojony podwójnym oplotem dając stabilne podparcie,
prowadzenie oraz optymalną kontrolę obrotów 1:1
• Miękka atraumatyczna końcówka zwiększająca widoczność w skopii
• Dostępne w ofercie cewniki z otworami bocznymi
• Dostępne długości – 100 cm, 110 cm, 125 cm (w zależności od typu
krzywizny)
• Szeroka gama dostępnych kształtów – min 20 krzywizn dla każdej średnicy
• Wysoka odporność na zagięcia i załamania
• Ergonomiczne zakończenie ułatwiające manipulacje cewnikiem
• Niezmienne światło na całej swojej długości
• Wartość maksymalnego ciśnienia przepływu w cewniku – 1200 psi
• Dostępne w ofercie krzywizny umożliwiające kaniulację prawej i lewej
tętnicy wieńcowej tym samym cewnikiem</t>
  </si>
  <si>
    <t>Cewnik prowadzący   
OŚwiatło wewnętrzne cewnika: 0,058” -5F /0,071”-6F /0,081”-7F /0,090”–8F
• Dostępne długości cewników: 100 cm dla każdej średnicy, ponadto 90 cm i
110 cm dla cewników 6F i 7F oraz 118 cm dla 5F i 6F
• metalowe zbrojenie zachowujące niezmienne światło wewnątrz na całej
długości cewnika
• miękka atraumatyczna końcówka, marker widoczny w skopii
• stabilność krzywizny w temp. 37°C podczas całego zabiegu
• odporność na skręcanie i załamania, wysoka trwałość
• pełna gama krzywizn typowych i nietypowych – 95 w każdej średnicy
umożliwiających dostęp z nakłucia tętnicy udowej, promieniowej,
ramieniowej, dojście do by-passów jak i innych nietypowych odejść
Naczyń</t>
  </si>
  <si>
    <t>(P11) Pakiet nr 11</t>
  </si>
  <si>
    <t>Cewnik do wsparcia i przedłużenia cewnika prowadzącego  
 do techniki ‘child in mother’</t>
  </si>
  <si>
    <t>Mikrocewnik  
  Mikrocewnik wspierający dla prowadników
wieńcowych 0,014” z wygiętą końcówką 90° i 120°</t>
  </si>
  <si>
    <t>Mikrocewnik  
Mikrocewnik  z przeniesieniem obrotu, wspierający dla prowadników wieńcowych 0,014”” w tym końcówką gwintowaną oraz metalową</t>
  </si>
  <si>
    <t>miernik głębokości do manty</t>
  </si>
  <si>
    <t>Zamykacz kolagenowy do tętnic udowych 
Urządzenie typu OTW, działające na zasadzie mechanicznego osiągania hemostazy za pomocą opatrunku kanapkowego kolagenowo-polimerowego oraz dodatkowej stymulacji procesu hemostazy dzięki obecności kolagenu.
Dostępne dwa rozmiary urządzenia: 14 i 18 F
Zestaw przystosowany do zamykania naczyń po usunięciu koszulki od 12-25F O.D.
Blokada zamykająca posiadająca na rękojeści wskaźniki siły naprężenia fiksowanych opatrunków oraz prawidłowość ich umieszczenia
Czop z polimeru fiksowany w świetle naczynia, poza naczyniem opatrunek z kolagenu z elementem zamykającym ze stali nierdzewnej mocujący i znakujący lokalizację części wchłanialnych
Dostępny opcjonalnie dodatkowy miernik głębokości o średnicy 14F kompatybilny z całym systemem. Oferowowany osobno w sterylnym opakowaniu.</t>
  </si>
  <si>
    <t>(P12) Pakiet nr 12</t>
  </si>
  <si>
    <t>Przedłużające cewniki prowadzące  
Dostępne rozmiary 6,7 i 8F
−średnice wewnętrzne – 6F: 0,057” (1,45mm); 7F: 0,063” (1,60mm); 8F: 0,072” (1,83mm) 
− długość systemu 150cm 
− szaft typu hypotube 
− pokrycie hydrofilne 
− zbrojenie na całej długości kanału roboczego 
− marker radiocieniujący 2mm od końca dystalnego 
− znaczniki pozycjonujące na 90 cm i 100 cm 
− długość kanału roboczego 25cm dla 6F, 7F i 8F oraz 40cm dla 6F Long (do dojścia promieniowego)</t>
  </si>
  <si>
    <t>Balon  s.c.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</si>
  <si>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Balon NC   
średnice 2.00 -6.00mm (2.00, 2.25, 2.50, 2.75, 3.00, 3.25, 3.50, 3.75, 4.00, 4.50, 5.00, 5.50, 6.00) 
− długości 6-30mm (6, 8, 12, 15, 20, 30) dla średnic 2.00 – 4.00mm, długości 6-20mm dla średnic 4,50 i 5,00mm (6, 8, 12, 15, 20) oraz długości 8-20mm dla średnic 5.50 i 6.00mm (8, 12, 15, 20) 
− dwusegmentowa budowa shaft’u wewnętrznego 
− ciśnienie nominalne 12atm. 
− ciśnienie RBP 20atm dla 2.00-4.00 18atm dla 4.50-6.00 (RBP dla 3.00 - 20atm) 
− profil końcówki natarcia lesion entry profile - 0.017” dla wszystkich rozmiarów 
− duża niepodatność (precyzja doprężenia stentu), przyrost średnicy balonu ponad nominalną w ramach RBP o mniej niż 4,4% dla wszystkich rozmiarów (dla 3.00 – 3.13mm); przyrost średnicy w zakresie od 12atm. do 18atm wynosi zaledwie 3%.</t>
  </si>
  <si>
    <t>Balon tnący  
średnice 2.00 -4.00mm (2.00, 2.25, 2.50, 2.75, 3.00, 3.25, 3.50, 3.75, 4.00) 
− długości 6-15mm (6, 10, 15) 
− ciśnienie nominalne 6atm, ciśnienie RBP 12atm 
− profil końcówki natarcia lesion entry profile - 0.020” dla wszystkich rozmiarów 
− liczba aterotomów (ostrzy) na obwodzie: 3 dla rozmiarów 2.00 – 3.25mm i 4 dla rozmiarów 3.50 – 4.00mm</t>
  </si>
  <si>
    <t>DES                                                                                                                                     średnice 2.25 -5.00mm (2.25, 2.50, 2.75, 3.00, 3.50, 4.00)
− długości 8-48mm (8, 12, 16, 20, 24, 28, 32, 38mm, 48)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przejścia stentu o średnicy 2.5 mm max. 0.040” (1,01 mm),
− profil przejścia stentu o średnicy 3.0 mm max. 0.042” (1,07 mm),
− długość balonu poza stentem („balloon overhang”) 0.4mm
− recoil max. 3%
− dotakowe łączniki na końcu proksymalnym zabezpieczające przed skróceniem
− duża siła radialna min. 0.26 N/mm
− możliwość zwiększenia średnicy stentu ponad nominalną w ramach RBP (tym samym balonem) o ponad 5% dla wszystkich rozmiarów (dla 3.00 – 3.17mm)
− możliwość przeprężenia stentu (innym balonem) bez uszkodzenia struktury</t>
  </si>
  <si>
    <t>DEB  
Paklitaksel uwalniany z powłoki TransPax 
− Dawka leku 2,0μg na mm² powierzchni balonu 
− profil przejścia (crossing profile dla balonu o średnicy 2.5mm – 0.040” 
− średnice 2.00 - 4.00mm ( 2.00, 2.25, 2.50, 2.75, 3.00, 3.50, 4.00) 
− długości 12-30mm (12, 15, 20 i 30) 
− balon typu Monorail 
− hydrofilne pokrycie shaft’u 
− ciśnienie nominalne 6atm. 
− ciśnienie RBP 14atm dla 2.00-3.00 oraz 12atm dla 3.50-4.00 
− profil końcówki natarcia lesion entry profile - 0.017” dla wszystkich rozmiarów</t>
  </si>
  <si>
    <t>inflator                                                                                                                                                                              pojemność 20 cm                                                                                          zakres ciśnień do 26 atm,                                                                              dobrze widoczna tarcza w zaciemnionym pomieszczeniu,                        dren wysokociśnieniowy o dł. 27 cm zakończony kranikiem trójdrożnym,  podwójny system zabezpieczeń przed przypadkowym zwolnieniem tłoka</t>
  </si>
  <si>
    <t>Protekcja dystalna  
Zakres zaopatrywanych średnic 3.50 – 5.50mm 
− Długość systemu 190cm 
− Obrotowy koszyczek zintegrowany z liderem wieńcowym 0.014" ułożonym niekoncentrycznie. 
− Możliwość ręcznego formaowania krzywizny końcówki lidera 
− Wielkość oczek filtra 110 mikronów 
− Markery widoczne w skopii: końcówka 3cm, pętla nitynolowa otwirejąca koszyczek oraz maker proksymalny</t>
  </si>
  <si>
    <t>(P13) Pakiet nr 13</t>
  </si>
  <si>
    <t>Prowadnik do aterektomii
- długość 330 cm 
- średnica 0.009” 
- dostępne dwie sztywności prowadnika Floppy i Extra Support 
- końcówka widoczna w skopii o średnicy 0.014” i długości min. 2cm</t>
  </si>
  <si>
    <t>Cewnik do aterektomii rotacyjnej z łącznikiem 
- pełne sterowanie pracą urządzenia za pomocą przełączników na łączniku 
- zakres dostępnych średnic wierteł 1,25 – 2,50mm 
- długość cewnika 135cm</t>
  </si>
  <si>
    <t>Konsola elektroniczna  - dzierżawa
- możliwość uzyskania obrotów w zakresie od 0 do 190 tyś. na minutę 
- możliwość napędzania systemu sprężonym powietrzem lub azotem o ciśnieniu min. 6atm. 
- czytelny panel sterowania 
- pełne sterowanie pracą urządzenia za pomocą przełączników na łączniku</t>
  </si>
  <si>
    <t>miesiąc</t>
  </si>
  <si>
    <t>(P14) Pakiet nr 14</t>
  </si>
  <si>
    <t>Cewnik do diagnostyki obrazowej naczyń wieńcowych 40 MHz. 
Napęd mechaniczny, obroty rdzenia obrazującego – 30 obrotów na sekundę 
Przetwornik ultradźwiękowy o częstotliwości – 40 MHz
Długość robocza cewnika – 135 cm
Cewnik kompatybilny z prowadnikiem 0,014” i cewnikiem prowadzącym 5F
Budowa teleskopowa umożliwiająca badanie naczynia na długości 150 mm bez zmiany pierwotnego położenia cewnika.
Teleskop cewnika ze znacznikami zewnętrznymi umożliwiającymi ocenę położenia głowicy</t>
  </si>
  <si>
    <t>Sterylny worek do wielorazowych "sanek". 
Pakowane sterylnie, pojedynczo</t>
  </si>
  <si>
    <t>Prowadnik wieńcowy FFR. Prowadnik wieńcowy FFR:
Sensor optyczny 
Długość robocza prowadnika – 185cm
Średnica prowadnika – 0.014” (≤0.36mm)
Długość końcówki widocznej w skopii – 3cm
Znaczniki odległości – 90cm (promieniowy) i 100cm (udowy)
Długość przewodu optycznego – 2m
Zakres pracy - - 45mmHg do 300mmHg</t>
  </si>
  <si>
    <t>Uwaga! Zamawiający wymaga, aby wykonawca udostępnił zamawiającemu w celu nieodpłatnego  używania urządzenie o wymaganiach niżej ustalonych                                                                               System do obrazowania ultrasonograficznego IVUS z opcją FFR (miesięczna dzierżawa) Automatyczna ocena zmian w naczyniach, Automated Lesion Assessment (ALA™)
System DFR PhysioMap™
Wysokiej jakości obrazy uzyskane przy siedmiu prędkościach pullbacku – 0.5, 1.0, 2.0, 3.0, 4.0, 6.0, 8.0 mm/sec
Urządzenie kompatybilne z wielorazowymi saniami odciągowymi
Multimodalny system sterowania kompatybilny z cewnikami OptiCross™ HD 60Mhz oraz 40Mhz</t>
  </si>
  <si>
    <t>(P15) Pakiet nr 15</t>
  </si>
  <si>
    <t>Prowadniki specjalistyczne                                                                              o najwyższej sztywności typu Amplatz i Lunderquist: z ekstrasztywnym lub ultrasztywnym rdzeniem, w części dystalnej temperowanym, ze stalowym oplotem pokrytym PTFE, tip prowadnika połączony z rdzeniem drutem bezpieczeństwa. Prowadnik o średnicy 0,035 cala. Giętka końcówka o długości 3cm; prosta (dla prowadników o długości 145, 180, 260, 300cm) lub w kształcie "J" o promieniu 3 mm  (dla prowadników o długości 145 cm, 180 cm lub 260cm). Dostępne prowadniki z temperowanym rdzeniem typu heavy duty na dystalnym 4,5cm odcinku i elastyczną, zagiętą końcówką typu J o długości 1,5cm i promieniu 1,5mm. Średnica prowadnika 0.035" długość: 145, 180, 260cm. Dostępne sztywne prowadniki wykonane z litego, stalowego drutu pokrytego PTFE, z giętką, elastyczną końcówka ze stalowym (sprężynkowym) oplotem pokrytym PTFE o długości 4 cm lub 7 cm, w części dystalnej temperowany rdzeń o długości 11cm. W prowadnikach o długości 260 i 300cm giętka końcówka jest wyposażona w wewnętrzny złoty coil poprawiający widoczność w promieniach rtg. Średnica prowadnika 0,035", długość: 90, 145, 180, 260 lub 300cm. Końcówka prowadnika prosta, w kształcie "J" o promieniu 3 lub 7.5mm lub podwójnie zagięta o krzywiźnie 75/15mm lub 55/15mm.</t>
  </si>
  <si>
    <t>(P16) Pakiet nr 16</t>
  </si>
  <si>
    <t>Filtr przeciw-zatorowy, stało-czasowy do żyły głównej w leczeniu 
choroby zakrzepowo-zatorowej, możliwość usunięcia filtra do 175 
dni po implantacji lub implantacja na stałe. Filtr zbudowany ze 
szkieletu nitinolowego, jednoczęściowego ( wycinana i polerowana z 
jednego kawałka nitinolu), konstrukcja koszyczka filtra symetryczna. 
Filtr samorozprężalny z termiczną pamięcią kształtu, naturalna 
średnica filtra 35mm, długość filtra nierozprężonego 57mm, 
pasujący do szerokości naczynia maksymalnie 32mm ( bez 
dodatkowych minimalnych ograniczeń), filtr umieszczony w kartridżu 
stosowany uniwersalnie (femoral, jugular), system wprowadzający z 
koszulką średnica zew. 6,5F / długość 70 cm, rozszerzacz 
naczyniowy, prowadnik pokryty PTFE 0.035” ze znacznikiem 
rozprężenia, długość 100cm z markerami dobrze widocznymi w 
obrazie rtg. W zestawie: filtr w kartridżu + koszulka z ramieniem 
bocznym i portem do infuzji + rozszerzacz z markerami R/O co 
32mm, popychacz typu over-the-wire ułatwiający pozycjonowanie 
filtra</t>
  </si>
  <si>
    <t>Pętla wielopłaszczyznowa do usuwania ciał obcych składająca się z 
trzech pętli nitinolowych umożliwiająca chwytanie obiektów pod 
każdym kątem: średnica pętli: 16-30 mm długość 120 cm w 
zestawie z kompatybilnym introducerem o średnicy 7 F i długości 
100 cm</t>
  </si>
  <si>
    <t>(P17) Pakiet nr 17</t>
  </si>
  <si>
    <t>Rękawiczki bezpudrowe jednorazowe jałowe</t>
  </si>
  <si>
    <t>(P18) Pakiet nr 18</t>
  </si>
  <si>
    <t>Płyty DVD+R</t>
  </si>
  <si>
    <t>Koperta z oknem do płyt</t>
  </si>
  <si>
    <t>(P19) Pakiet nr 19</t>
  </si>
  <si>
    <t>Fartuch dla pacjenta</t>
  </si>
  <si>
    <t>(P20) Pakiet nr 20</t>
  </si>
  <si>
    <t>Okluder do zamykania przetrwałego otworu owalnego zbudowanego z dwóch dysków nitynolowych
1.Budowa okludera w kształcie dwóch dysków wyplecionych z nitynolu.
2. Dostępność okludera z dyskiem lewoprzedsionkowym jednowarstwowym o rozmiarze 25mm kompatybilnym z koszulką 9F.
3. Dostępne rozmiary: 18mm, 25mm, 30mm, 35mm.
4. Okludery współpracujące z koszulkami:
-  7Fr dla rozmiaru 18mm
-  9Fr dla rozmiaru 25mm i 30mm
- 11Fr dla rozmiaru 35mm
5. System odczepiania w formie kleszczy
6. Brak elementu spinającego druty nitynolu na dysku lewoprzedsionkowym
7. Dysk lewoprzedsionkowy wykonany z mniejszej ilość drutów nitynolowych. zapewniających niski profil okludera oraz mniejsze obciążenie dla przegrody międzyprzedsionkowej.
8. System doprowadzający zakończony kulką do której montowany jest okluder.
Taka konstrukcja umożliwia swobodą rotację okludera w wielu płaszczyznach poprzez uzyskanie konta do 50 stopni pomiędzy okluderem a systemem wprowadzającym.  Pozwala to na uzyskanie optymalnego ułożenia implantu przed jego uwolnieniem.
9.  Kształtowalna końcówka systemu doprowadzającego może być zginana pod pożądanym kątem, dopasowując się do każdej metody implantacji.
Zestaw składający się z :
• Okluder
• System uwalniający do zamykania ubytków międzyprzedsionkowych typu drugiego
Prowadnik 0.035 typu exchange o wzmożonej sztywności</t>
  </si>
  <si>
    <t>Okluder do zamykania ASD zbudowanego z dwóch dysków nitynolowych
1. Budowa okludera w kształcie dwóch dysków wyplecionych z nitynolu.
2. Dostępne rozmiary: 4mm, 5mm, 6mm, 7.5mm, 9mm, 10,5mm, 12mm, 13,5mm, 15mm, 16,5mm, 18mm,19,5 mm,  21mm, 24mm, 27mm, 30mm, 33mm, 36mm, 39mm, 40mm.
3. Okludery współpracujące z koszulkami:
- 7Fr dla rozmiaru od 4mm do 10,5mm
- 9Fr dla rozmiaru od 12 mm do 18mm                                                                           - 10F dla rozmiaru 19,5 mm
- 11Fr dla rozmiaru 21mm i 24mm
- 12Fr od 27mm do 40mm
4. System odczepiania w formie kleszczy.
5. Brak elementu spinającego druty nitynolu na dysku lewoprzedsionkowym.
6. Dysk lewoprzedsionkowy wykonany z mniejszej ilość drutów nitynolowych. zapewniających niski profil okludera oraz mniejsze obciążenie dla przegrody międzyprzedsionkowej.
7. System doprowadzający zakończony kulką do której montowany jest okluder.
Taka konstrukcja umożliwia swobodą rotację okludera w wielu płaszczyznach poprzez uzyskanie konta do 50 stopni pomiędzy okluderem a systemem wprowadzającym.  Pozwala to na uzyskanie optymalnego ułożenia implantu przed jego uwolnieniem.
8.  Kształtowalna końcówka systemu doprowadzającego może być zginana pod pożądanym kątem, dopasowując się do każdej metody implantacji.
Zestaw składający się z :
• Okluder
• System uwalniający do zamykania ubytków międzyprzedsionkowych typu drugiego
• Prowadnik 0.035 typu exchange o wzmożonej sztywności, Balon wymiarujący</t>
  </si>
  <si>
    <t>ZESTAW ZABIEGOWY DO ZWIĘKSZENIA MIKROKRĄŻENIA MIĘŚNIA SERCOWEGO Shockwave  REDUCER
- System składający się z okludera fabrycznie zamontowanego na cewniku balonowym z obrotową zastawką hemostatyczną w rozmiarze 9F,
- System wskazany do stosowania u pacjentów cierpiących na oporną na leczenie dusznicę bolesną,
- Okluder wykonany z pozbawionej łączeń walcowatej siatki ze stali chirurgicznej 316L, przycinanej laserowo do określonego kształtu bez spawów i z elastycznymi prętami podłużnymi,
- Nominalna średnica zewnętrzna okludera fabrycznie zamontowanego na cewniku 2,45 mm,
- Cewnik wykonany z materiału PebaxTM, na prowadniku z balonikiem rozprężającym w kształcie klepsydry, 
- Ciśnienie nominalne 4 atm, ciśnienie rozrywające 6 atm, 
- System z trzema znacznikami nieprzepuszczającymi promieniowania.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</si>
</sst>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4"/>
  <sheetViews>
    <sheetView tabSelected="1" workbookViewId="0">
      <selection activeCell="N14" sqref="N1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1</v>
      </c>
      <c r="B4" s="7"/>
      <c r="C4" s="7" t="s">
        <v>16</v>
      </c>
      <c r="D4" s="7" t="s">
        <v>17</v>
      </c>
      <c r="E4" s="7"/>
      <c r="F4" s="7"/>
      <c r="G4" s="7"/>
      <c r="H4" s="4" t="s">
        <v>18</v>
      </c>
      <c r="I4" s="4"/>
      <c r="J4" s="6">
        <v>3200</v>
      </c>
      <c r="K4" s="6"/>
      <c r="L4" s="5">
        <f t="shared" ref="L4:L13" si="0">ROUND(K4*((100+N4)/100),2)</f>
        <v>0</v>
      </c>
      <c r="M4" s="5">
        <f t="shared" ref="M4:M13" si="1">J4*K4</f>
        <v>0</v>
      </c>
      <c r="N4" s="10"/>
      <c r="O4" s="5">
        <f t="shared" ref="O4:O13" si="2">J4*L4</f>
        <v>0</v>
      </c>
    </row>
    <row r="5" spans="1:15" ht="345" x14ac:dyDescent="0.25">
      <c r="A5" s="4">
        <v>2</v>
      </c>
      <c r="B5" s="7"/>
      <c r="C5" s="7" t="s">
        <v>19</v>
      </c>
      <c r="D5" s="7" t="s">
        <v>20</v>
      </c>
      <c r="E5" s="7"/>
      <c r="F5" s="7"/>
      <c r="G5" s="7"/>
      <c r="H5" s="4" t="s">
        <v>18</v>
      </c>
      <c r="I5" s="4"/>
      <c r="J5" s="6">
        <v>50</v>
      </c>
      <c r="K5" s="6"/>
      <c r="L5" s="5">
        <f t="shared" si="0"/>
        <v>0</v>
      </c>
      <c r="M5" s="5">
        <f t="shared" si="1"/>
        <v>0</v>
      </c>
      <c r="N5" s="10"/>
      <c r="O5" s="5">
        <f t="shared" si="2"/>
        <v>0</v>
      </c>
    </row>
    <row r="6" spans="1:15" ht="240" x14ac:dyDescent="0.25">
      <c r="A6" s="4">
        <v>3</v>
      </c>
      <c r="B6" s="7"/>
      <c r="C6" s="7" t="s">
        <v>19</v>
      </c>
      <c r="D6" s="7" t="s">
        <v>21</v>
      </c>
      <c r="E6" s="7"/>
      <c r="F6" s="7"/>
      <c r="G6" s="7"/>
      <c r="H6" s="4" t="s">
        <v>18</v>
      </c>
      <c r="I6" s="4"/>
      <c r="J6" s="6">
        <v>50</v>
      </c>
      <c r="K6" s="6"/>
      <c r="L6" s="5">
        <f t="shared" si="0"/>
        <v>0</v>
      </c>
      <c r="M6" s="5">
        <f t="shared" si="1"/>
        <v>0</v>
      </c>
      <c r="N6" s="10"/>
      <c r="O6" s="5">
        <f t="shared" si="2"/>
        <v>0</v>
      </c>
    </row>
    <row r="7" spans="1:15" ht="255" x14ac:dyDescent="0.25">
      <c r="A7" s="4">
        <v>4</v>
      </c>
      <c r="B7" s="7"/>
      <c r="C7" s="7" t="s">
        <v>19</v>
      </c>
      <c r="D7" s="7" t="s">
        <v>22</v>
      </c>
      <c r="E7" s="7"/>
      <c r="F7" s="7"/>
      <c r="G7" s="7"/>
      <c r="H7" s="4" t="s">
        <v>18</v>
      </c>
      <c r="I7" s="4"/>
      <c r="J7" s="6">
        <v>500</v>
      </c>
      <c r="K7" s="6"/>
      <c r="L7" s="5">
        <f t="shared" si="0"/>
        <v>0</v>
      </c>
      <c r="M7" s="5">
        <f t="shared" si="1"/>
        <v>0</v>
      </c>
      <c r="N7" s="10"/>
      <c r="O7" s="5">
        <f t="shared" si="2"/>
        <v>0</v>
      </c>
    </row>
    <row r="8" spans="1:15" ht="409.5" x14ac:dyDescent="0.25">
      <c r="A8" s="4">
        <v>5</v>
      </c>
      <c r="B8" s="7"/>
      <c r="C8" s="7" t="s">
        <v>19</v>
      </c>
      <c r="D8" s="7" t="s">
        <v>23</v>
      </c>
      <c r="E8" s="7"/>
      <c r="F8" s="7"/>
      <c r="G8" s="7"/>
      <c r="H8" s="4" t="s">
        <v>18</v>
      </c>
      <c r="I8" s="4"/>
      <c r="J8" s="6">
        <v>1600</v>
      </c>
      <c r="K8" s="6"/>
      <c r="L8" s="5">
        <f t="shared" si="0"/>
        <v>0</v>
      </c>
      <c r="M8" s="5">
        <f t="shared" si="1"/>
        <v>0</v>
      </c>
      <c r="N8" s="10"/>
      <c r="O8" s="5">
        <f t="shared" si="2"/>
        <v>0</v>
      </c>
    </row>
    <row r="9" spans="1:15" ht="240" x14ac:dyDescent="0.25">
      <c r="A9" s="4">
        <v>6</v>
      </c>
      <c r="B9" s="7"/>
      <c r="C9" s="7" t="s">
        <v>19</v>
      </c>
      <c r="D9" s="7" t="s">
        <v>24</v>
      </c>
      <c r="E9" s="7"/>
      <c r="F9" s="7"/>
      <c r="G9" s="7"/>
      <c r="H9" s="4" t="s">
        <v>18</v>
      </c>
      <c r="I9" s="4"/>
      <c r="J9" s="6">
        <v>100</v>
      </c>
      <c r="K9" s="6"/>
      <c r="L9" s="5">
        <f t="shared" si="0"/>
        <v>0</v>
      </c>
      <c r="M9" s="5">
        <f t="shared" si="1"/>
        <v>0</v>
      </c>
      <c r="N9" s="10"/>
      <c r="O9" s="5">
        <f t="shared" si="2"/>
        <v>0</v>
      </c>
    </row>
    <row r="10" spans="1:15" ht="105" x14ac:dyDescent="0.25">
      <c r="A10" s="4">
        <v>7</v>
      </c>
      <c r="B10" s="7"/>
      <c r="C10" s="7" t="s">
        <v>19</v>
      </c>
      <c r="D10" s="7" t="s">
        <v>25</v>
      </c>
      <c r="E10" s="7"/>
      <c r="F10" s="7"/>
      <c r="G10" s="7"/>
      <c r="H10" s="4" t="s">
        <v>18</v>
      </c>
      <c r="I10" s="4"/>
      <c r="J10" s="6">
        <v>100</v>
      </c>
      <c r="K10" s="6"/>
      <c r="L10" s="5">
        <f t="shared" si="0"/>
        <v>0</v>
      </c>
      <c r="M10" s="5">
        <f t="shared" si="1"/>
        <v>0</v>
      </c>
      <c r="N10" s="10"/>
      <c r="O10" s="5">
        <f t="shared" si="2"/>
        <v>0</v>
      </c>
    </row>
    <row r="11" spans="1:15" ht="90" x14ac:dyDescent="0.25">
      <c r="A11" s="4">
        <v>8</v>
      </c>
      <c r="B11" s="7"/>
      <c r="C11" s="7" t="s">
        <v>19</v>
      </c>
      <c r="D11" s="7" t="s">
        <v>26</v>
      </c>
      <c r="E11" s="7"/>
      <c r="F11" s="7"/>
      <c r="G11" s="7"/>
      <c r="H11" s="4" t="s">
        <v>18</v>
      </c>
      <c r="I11" s="4"/>
      <c r="J11" s="6">
        <v>500</v>
      </c>
      <c r="K11" s="6"/>
      <c r="L11" s="5">
        <f t="shared" si="0"/>
        <v>0</v>
      </c>
      <c r="M11" s="5">
        <f t="shared" si="1"/>
        <v>0</v>
      </c>
      <c r="N11" s="10"/>
      <c r="O11" s="5">
        <f t="shared" si="2"/>
        <v>0</v>
      </c>
    </row>
    <row r="12" spans="1:15" ht="105" x14ac:dyDescent="0.25">
      <c r="A12" s="4">
        <v>9</v>
      </c>
      <c r="B12" s="7"/>
      <c r="C12" s="7" t="s">
        <v>19</v>
      </c>
      <c r="D12" s="7" t="s">
        <v>27</v>
      </c>
      <c r="E12" s="7"/>
      <c r="F12" s="7"/>
      <c r="G12" s="7"/>
      <c r="H12" s="4" t="s">
        <v>18</v>
      </c>
      <c r="I12" s="4"/>
      <c r="J12" s="6">
        <v>500</v>
      </c>
      <c r="K12" s="6"/>
      <c r="L12" s="5">
        <f t="shared" si="0"/>
        <v>0</v>
      </c>
      <c r="M12" s="5">
        <f t="shared" si="1"/>
        <v>0</v>
      </c>
      <c r="N12" s="10"/>
      <c r="O12" s="5">
        <f t="shared" si="2"/>
        <v>0</v>
      </c>
    </row>
    <row r="13" spans="1:15" ht="105" x14ac:dyDescent="0.25">
      <c r="A13" s="4">
        <v>10</v>
      </c>
      <c r="B13" s="7"/>
      <c r="C13" s="7" t="s">
        <v>19</v>
      </c>
      <c r="D13" s="7" t="s">
        <v>28</v>
      </c>
      <c r="E13" s="7"/>
      <c r="F13" s="7"/>
      <c r="G13" s="7"/>
      <c r="H13" s="4" t="s">
        <v>18</v>
      </c>
      <c r="I13" s="4"/>
      <c r="J13" s="6">
        <v>100</v>
      </c>
      <c r="K13" s="6"/>
      <c r="L13" s="5">
        <f t="shared" si="0"/>
        <v>0</v>
      </c>
      <c r="M13" s="5">
        <f t="shared" si="1"/>
        <v>0</v>
      </c>
      <c r="N13" s="10"/>
      <c r="O13" s="5">
        <f t="shared" si="2"/>
        <v>0</v>
      </c>
    </row>
    <row r="14" spans="1:15" x14ac:dyDescent="0.25">
      <c r="I14" t="s">
        <v>29</v>
      </c>
      <c r="J14" s="5"/>
      <c r="K14" s="5"/>
      <c r="L14" s="5"/>
      <c r="M14" s="5">
        <f>SUM(M4:M13)</f>
        <v>0</v>
      </c>
      <c r="N14" s="11"/>
      <c r="O14" s="5">
        <f>SUM(O4:O13)</f>
        <v>0</v>
      </c>
    </row>
  </sheetData>
  <sheetProtection sheet="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10"/>
  <sheetViews>
    <sheetView workbookViewId="0">
      <selection activeCell="N10" sqref="N10"/>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72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75" x14ac:dyDescent="0.25">
      <c r="A4" s="4">
        <v>44</v>
      </c>
      <c r="B4" s="7"/>
      <c r="C4" s="7" t="s">
        <v>19</v>
      </c>
      <c r="D4" s="7" t="s">
        <v>73</v>
      </c>
      <c r="E4" s="7"/>
      <c r="F4" s="7"/>
      <c r="G4" s="7"/>
      <c r="H4" s="4" t="s">
        <v>18</v>
      </c>
      <c r="I4" s="4"/>
      <c r="J4" s="6">
        <v>400</v>
      </c>
      <c r="K4" s="6"/>
      <c r="L4" s="5">
        <f t="shared" ref="L4:L9" si="0">ROUND(K4*((100+N4)/100),2)</f>
        <v>0</v>
      </c>
      <c r="M4" s="5">
        <f t="shared" ref="M4:M9" si="1">J4*K4</f>
        <v>0</v>
      </c>
      <c r="N4" s="10"/>
      <c r="O4" s="5">
        <f t="shared" ref="O4:O9" si="2">J4*L4</f>
        <v>0</v>
      </c>
    </row>
    <row r="5" spans="1:15" ht="345" x14ac:dyDescent="0.25">
      <c r="A5" s="4">
        <v>45</v>
      </c>
      <c r="B5" s="7"/>
      <c r="C5" s="7" t="s">
        <v>19</v>
      </c>
      <c r="D5" s="7" t="s">
        <v>74</v>
      </c>
      <c r="E5" s="7"/>
      <c r="F5" s="7"/>
      <c r="G5" s="7"/>
      <c r="H5" s="4" t="s">
        <v>18</v>
      </c>
      <c r="I5" s="4"/>
      <c r="J5" s="6">
        <v>150</v>
      </c>
      <c r="K5" s="6"/>
      <c r="L5" s="5">
        <f t="shared" si="0"/>
        <v>0</v>
      </c>
      <c r="M5" s="5">
        <f t="shared" si="1"/>
        <v>0</v>
      </c>
      <c r="N5" s="10"/>
      <c r="O5" s="5">
        <f t="shared" si="2"/>
        <v>0</v>
      </c>
    </row>
    <row r="6" spans="1:15" ht="375" x14ac:dyDescent="0.25">
      <c r="A6" s="4">
        <v>46</v>
      </c>
      <c r="B6" s="7"/>
      <c r="C6" s="7" t="s">
        <v>19</v>
      </c>
      <c r="D6" s="7" t="s">
        <v>75</v>
      </c>
      <c r="E6" s="7"/>
      <c r="F6" s="7"/>
      <c r="G6" s="7"/>
      <c r="H6" s="4" t="s">
        <v>18</v>
      </c>
      <c r="I6" s="4"/>
      <c r="J6" s="6">
        <v>650</v>
      </c>
      <c r="K6" s="6"/>
      <c r="L6" s="5">
        <f t="shared" si="0"/>
        <v>0</v>
      </c>
      <c r="M6" s="5">
        <f t="shared" si="1"/>
        <v>0</v>
      </c>
      <c r="N6" s="10"/>
      <c r="O6" s="5">
        <f t="shared" si="2"/>
        <v>0</v>
      </c>
    </row>
    <row r="7" spans="1:15" ht="375" x14ac:dyDescent="0.25">
      <c r="A7" s="4">
        <v>47</v>
      </c>
      <c r="B7" s="7"/>
      <c r="C7" s="7" t="s">
        <v>19</v>
      </c>
      <c r="D7" s="7" t="s">
        <v>76</v>
      </c>
      <c r="E7" s="7"/>
      <c r="F7" s="7"/>
      <c r="G7" s="7"/>
      <c r="H7" s="4" t="s">
        <v>18</v>
      </c>
      <c r="I7" s="4"/>
      <c r="J7" s="6">
        <v>500</v>
      </c>
      <c r="K7" s="6"/>
      <c r="L7" s="5">
        <f t="shared" si="0"/>
        <v>0</v>
      </c>
      <c r="M7" s="5">
        <f t="shared" si="1"/>
        <v>0</v>
      </c>
      <c r="N7" s="10"/>
      <c r="O7" s="5">
        <f t="shared" si="2"/>
        <v>0</v>
      </c>
    </row>
    <row r="8" spans="1:15" ht="345" x14ac:dyDescent="0.25">
      <c r="A8" s="4">
        <v>48</v>
      </c>
      <c r="B8" s="7"/>
      <c r="C8" s="7" t="s">
        <v>19</v>
      </c>
      <c r="D8" s="7" t="s">
        <v>77</v>
      </c>
      <c r="E8" s="7"/>
      <c r="F8" s="7"/>
      <c r="G8" s="7"/>
      <c r="H8" s="4" t="s">
        <v>18</v>
      </c>
      <c r="I8" s="4"/>
      <c r="J8" s="6">
        <v>1000</v>
      </c>
      <c r="K8" s="6"/>
      <c r="L8" s="5">
        <f t="shared" si="0"/>
        <v>0</v>
      </c>
      <c r="M8" s="5">
        <f t="shared" si="1"/>
        <v>0</v>
      </c>
      <c r="N8" s="10"/>
      <c r="O8" s="5">
        <f t="shared" si="2"/>
        <v>0</v>
      </c>
    </row>
    <row r="9" spans="1:15" ht="285" x14ac:dyDescent="0.25">
      <c r="A9" s="4">
        <v>49</v>
      </c>
      <c r="B9" s="7"/>
      <c r="C9" s="7" t="s">
        <v>19</v>
      </c>
      <c r="D9" s="7" t="s">
        <v>78</v>
      </c>
      <c r="E9" s="7"/>
      <c r="F9" s="7"/>
      <c r="G9" s="7"/>
      <c r="H9" s="4" t="s">
        <v>18</v>
      </c>
      <c r="I9" s="4"/>
      <c r="J9" s="6">
        <v>1700</v>
      </c>
      <c r="K9" s="6"/>
      <c r="L9" s="5">
        <f t="shared" si="0"/>
        <v>0</v>
      </c>
      <c r="M9" s="5">
        <f t="shared" si="1"/>
        <v>0</v>
      </c>
      <c r="N9" s="10"/>
      <c r="O9" s="5">
        <f t="shared" si="2"/>
        <v>0</v>
      </c>
    </row>
    <row r="10" spans="1:15" x14ac:dyDescent="0.25">
      <c r="I10" t="s">
        <v>29</v>
      </c>
      <c r="J10" s="5"/>
      <c r="K10" s="5"/>
      <c r="L10" s="5"/>
      <c r="M10" s="5">
        <f>SUM(M4:M9)</f>
        <v>0</v>
      </c>
      <c r="N10" s="11"/>
      <c r="O10" s="5">
        <f>SUM(O4:O9)</f>
        <v>0</v>
      </c>
    </row>
  </sheetData>
  <sheetProtection sheet="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9"/>
  <sheetViews>
    <sheetView workbookViewId="0">
      <selection activeCell="N9" sqref="N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79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50</v>
      </c>
      <c r="B4" s="7"/>
      <c r="C4" s="7" t="s">
        <v>19</v>
      </c>
      <c r="D4" s="7" t="s">
        <v>80</v>
      </c>
      <c r="E4" s="7"/>
      <c r="F4" s="7"/>
      <c r="G4" s="7"/>
      <c r="H4" s="4" t="s">
        <v>18</v>
      </c>
      <c r="I4" s="4"/>
      <c r="J4" s="6">
        <v>50</v>
      </c>
      <c r="K4" s="6"/>
      <c r="L4" s="5">
        <f>ROUND(K4*((100+N4)/100),2)</f>
        <v>0</v>
      </c>
      <c r="M4" s="5">
        <f>J4*K4</f>
        <v>0</v>
      </c>
      <c r="N4" s="10"/>
      <c r="O4" s="5">
        <f>J4*L4</f>
        <v>0</v>
      </c>
    </row>
    <row r="5" spans="1:15" ht="75" x14ac:dyDescent="0.25">
      <c r="A5" s="4">
        <v>51</v>
      </c>
      <c r="B5" s="7"/>
      <c r="C5" s="7" t="s">
        <v>19</v>
      </c>
      <c r="D5" s="7" t="s">
        <v>81</v>
      </c>
      <c r="E5" s="7"/>
      <c r="F5" s="7"/>
      <c r="G5" s="7"/>
      <c r="H5" s="4" t="s">
        <v>18</v>
      </c>
      <c r="I5" s="4"/>
      <c r="J5" s="6">
        <v>5</v>
      </c>
      <c r="K5" s="6"/>
      <c r="L5" s="5">
        <f>ROUND(K5*((100+N5)/100),2)</f>
        <v>0</v>
      </c>
      <c r="M5" s="5">
        <f>J5*K5</f>
        <v>0</v>
      </c>
      <c r="N5" s="10"/>
      <c r="O5" s="5">
        <f>J5*L5</f>
        <v>0</v>
      </c>
    </row>
    <row r="6" spans="1:15" ht="75" x14ac:dyDescent="0.25">
      <c r="A6" s="4">
        <v>52</v>
      </c>
      <c r="B6" s="7"/>
      <c r="C6" s="7" t="s">
        <v>19</v>
      </c>
      <c r="D6" s="7" t="s">
        <v>82</v>
      </c>
      <c r="E6" s="7"/>
      <c r="F6" s="7"/>
      <c r="G6" s="7"/>
      <c r="H6" s="4" t="s">
        <v>18</v>
      </c>
      <c r="I6" s="4"/>
      <c r="J6" s="6">
        <v>3</v>
      </c>
      <c r="K6" s="6"/>
      <c r="L6" s="5">
        <f>ROUND(K6*((100+N6)/100),2)</f>
        <v>0</v>
      </c>
      <c r="M6" s="5">
        <f>J6*K6</f>
        <v>0</v>
      </c>
      <c r="N6" s="10"/>
      <c r="O6" s="5">
        <f>J6*L6</f>
        <v>0</v>
      </c>
    </row>
    <row r="7" spans="1:15" ht="75" x14ac:dyDescent="0.25">
      <c r="A7" s="4">
        <v>53</v>
      </c>
      <c r="B7" s="7"/>
      <c r="C7" s="7" t="s">
        <v>19</v>
      </c>
      <c r="D7" s="7" t="s">
        <v>83</v>
      </c>
      <c r="E7" s="7"/>
      <c r="F7" s="7"/>
      <c r="G7" s="7"/>
      <c r="H7" s="4" t="s">
        <v>18</v>
      </c>
      <c r="I7" s="4"/>
      <c r="J7" s="6">
        <v>5</v>
      </c>
      <c r="K7" s="6"/>
      <c r="L7" s="5">
        <f>ROUND(K7*((100+N7)/100),2)</f>
        <v>0</v>
      </c>
      <c r="M7" s="5">
        <f>J7*K7</f>
        <v>0</v>
      </c>
      <c r="N7" s="10"/>
      <c r="O7" s="5">
        <f>J7*L7</f>
        <v>0</v>
      </c>
    </row>
    <row r="8" spans="1:15" ht="270" x14ac:dyDescent="0.25">
      <c r="A8" s="4">
        <v>54</v>
      </c>
      <c r="B8" s="7"/>
      <c r="C8" s="7" t="s">
        <v>19</v>
      </c>
      <c r="D8" s="7" t="s">
        <v>84</v>
      </c>
      <c r="E8" s="7"/>
      <c r="F8" s="7"/>
      <c r="G8" s="7"/>
      <c r="H8" s="4" t="s">
        <v>18</v>
      </c>
      <c r="I8" s="4"/>
      <c r="J8" s="6">
        <v>5</v>
      </c>
      <c r="K8" s="6"/>
      <c r="L8" s="5">
        <f>ROUND(K8*((100+N8)/100),2)</f>
        <v>0</v>
      </c>
      <c r="M8" s="5">
        <f>J8*K8</f>
        <v>0</v>
      </c>
      <c r="N8" s="10"/>
      <c r="O8" s="5">
        <f>J8*L8</f>
        <v>0</v>
      </c>
    </row>
    <row r="9" spans="1:15" x14ac:dyDescent="0.25">
      <c r="I9" t="s">
        <v>29</v>
      </c>
      <c r="J9" s="5"/>
      <c r="K9" s="5"/>
      <c r="L9" s="5"/>
      <c r="M9" s="5">
        <f>SUM(M4:M8)</f>
        <v>0</v>
      </c>
      <c r="N9" s="11"/>
      <c r="O9" s="5">
        <f>SUM(O4:O8)</f>
        <v>0</v>
      </c>
    </row>
  </sheetData>
  <sheetProtection sheet="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12"/>
  <sheetViews>
    <sheetView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85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80" x14ac:dyDescent="0.25">
      <c r="A4" s="4">
        <v>55</v>
      </c>
      <c r="B4" s="7"/>
      <c r="C4" s="7" t="s">
        <v>19</v>
      </c>
      <c r="D4" s="7" t="s">
        <v>86</v>
      </c>
      <c r="E4" s="7"/>
      <c r="F4" s="7"/>
      <c r="G4" s="7"/>
      <c r="H4" s="4" t="s">
        <v>18</v>
      </c>
      <c r="I4" s="4"/>
      <c r="J4" s="6">
        <v>50</v>
      </c>
      <c r="K4" s="6"/>
      <c r="L4" s="5">
        <f t="shared" ref="L4:L11" si="0">ROUND(K4*((100+N4)/100),2)</f>
        <v>0</v>
      </c>
      <c r="M4" s="5">
        <f t="shared" ref="M4:M11" si="1">J4*K4</f>
        <v>0</v>
      </c>
      <c r="N4" s="10"/>
      <c r="O4" s="5">
        <f t="shared" ref="O4:O11" si="2">J4*L4</f>
        <v>0</v>
      </c>
    </row>
    <row r="5" spans="1:15" ht="270" x14ac:dyDescent="0.25">
      <c r="A5" s="4">
        <v>56</v>
      </c>
      <c r="B5" s="7"/>
      <c r="C5" s="7" t="s">
        <v>19</v>
      </c>
      <c r="D5" s="7" t="s">
        <v>87</v>
      </c>
      <c r="E5" s="7"/>
      <c r="F5" s="7"/>
      <c r="G5" s="7"/>
      <c r="H5" s="4" t="s">
        <v>18</v>
      </c>
      <c r="I5" s="4"/>
      <c r="J5" s="6">
        <v>650</v>
      </c>
      <c r="K5" s="6"/>
      <c r="L5" s="5">
        <f t="shared" si="0"/>
        <v>0</v>
      </c>
      <c r="M5" s="5">
        <f t="shared" si="1"/>
        <v>0</v>
      </c>
      <c r="N5" s="10"/>
      <c r="O5" s="5">
        <f t="shared" si="2"/>
        <v>0</v>
      </c>
    </row>
    <row r="6" spans="1:15" ht="285" x14ac:dyDescent="0.25">
      <c r="A6" s="4">
        <v>57</v>
      </c>
      <c r="B6" s="7"/>
      <c r="C6" s="7" t="s">
        <v>19</v>
      </c>
      <c r="D6" s="7" t="s">
        <v>88</v>
      </c>
      <c r="E6" s="7"/>
      <c r="F6" s="7"/>
      <c r="G6" s="7"/>
      <c r="H6" s="4" t="s">
        <v>18</v>
      </c>
      <c r="I6" s="4"/>
      <c r="J6" s="6">
        <v>500</v>
      </c>
      <c r="K6" s="6"/>
      <c r="L6" s="5">
        <f t="shared" si="0"/>
        <v>0</v>
      </c>
      <c r="M6" s="5">
        <f t="shared" si="1"/>
        <v>0</v>
      </c>
      <c r="N6" s="10"/>
      <c r="O6" s="5">
        <f t="shared" si="2"/>
        <v>0</v>
      </c>
    </row>
    <row r="7" spans="1:15" ht="150" x14ac:dyDescent="0.25">
      <c r="A7" s="4">
        <v>58</v>
      </c>
      <c r="B7" s="7"/>
      <c r="C7" s="7" t="s">
        <v>19</v>
      </c>
      <c r="D7" s="7" t="s">
        <v>89</v>
      </c>
      <c r="E7" s="7"/>
      <c r="F7" s="7"/>
      <c r="G7" s="7"/>
      <c r="H7" s="4" t="s">
        <v>18</v>
      </c>
      <c r="I7" s="4"/>
      <c r="J7" s="6">
        <v>10</v>
      </c>
      <c r="K7" s="6"/>
      <c r="L7" s="5">
        <f t="shared" si="0"/>
        <v>0</v>
      </c>
      <c r="M7" s="5">
        <f t="shared" si="1"/>
        <v>0</v>
      </c>
      <c r="N7" s="10"/>
      <c r="O7" s="5">
        <f t="shared" si="2"/>
        <v>0</v>
      </c>
    </row>
    <row r="8" spans="1:15" ht="405" x14ac:dyDescent="0.25">
      <c r="A8" s="4">
        <v>59</v>
      </c>
      <c r="B8" s="7"/>
      <c r="C8" s="7" t="s">
        <v>19</v>
      </c>
      <c r="D8" s="7" t="s">
        <v>90</v>
      </c>
      <c r="E8" s="7"/>
      <c r="F8" s="7"/>
      <c r="G8" s="7"/>
      <c r="H8" s="4" t="s">
        <v>18</v>
      </c>
      <c r="I8" s="4"/>
      <c r="J8" s="6">
        <v>500</v>
      </c>
      <c r="K8" s="6"/>
      <c r="L8" s="5">
        <f t="shared" si="0"/>
        <v>0</v>
      </c>
      <c r="M8" s="5">
        <f t="shared" si="1"/>
        <v>0</v>
      </c>
      <c r="N8" s="10"/>
      <c r="O8" s="5">
        <f t="shared" si="2"/>
        <v>0</v>
      </c>
    </row>
    <row r="9" spans="1:15" ht="225" x14ac:dyDescent="0.25">
      <c r="A9" s="4">
        <v>60</v>
      </c>
      <c r="B9" s="7"/>
      <c r="C9" s="7" t="s">
        <v>19</v>
      </c>
      <c r="D9" s="7" t="s">
        <v>91</v>
      </c>
      <c r="E9" s="7"/>
      <c r="F9" s="7"/>
      <c r="G9" s="7"/>
      <c r="H9" s="4" t="s">
        <v>18</v>
      </c>
      <c r="I9" s="4"/>
      <c r="J9" s="6">
        <v>300</v>
      </c>
      <c r="K9" s="6"/>
      <c r="L9" s="5">
        <f t="shared" si="0"/>
        <v>0</v>
      </c>
      <c r="M9" s="5">
        <f t="shared" si="1"/>
        <v>0</v>
      </c>
      <c r="N9" s="10"/>
      <c r="O9" s="5">
        <f t="shared" si="2"/>
        <v>0</v>
      </c>
    </row>
    <row r="10" spans="1:15" ht="105" x14ac:dyDescent="0.25">
      <c r="A10" s="4">
        <v>61</v>
      </c>
      <c r="B10" s="7"/>
      <c r="C10" s="7" t="s">
        <v>19</v>
      </c>
      <c r="D10" s="7" t="s">
        <v>92</v>
      </c>
      <c r="E10" s="7"/>
      <c r="F10" s="7"/>
      <c r="G10" s="7"/>
      <c r="H10" s="4" t="s">
        <v>18</v>
      </c>
      <c r="I10" s="4"/>
      <c r="J10" s="6">
        <v>100</v>
      </c>
      <c r="K10" s="6"/>
      <c r="L10" s="5">
        <f t="shared" si="0"/>
        <v>0</v>
      </c>
      <c r="M10" s="5">
        <f t="shared" si="1"/>
        <v>0</v>
      </c>
      <c r="N10" s="10"/>
      <c r="O10" s="5">
        <f t="shared" si="2"/>
        <v>0</v>
      </c>
    </row>
    <row r="11" spans="1:15" ht="165" x14ac:dyDescent="0.25">
      <c r="A11" s="4">
        <v>62</v>
      </c>
      <c r="B11" s="7"/>
      <c r="C11" s="7" t="s">
        <v>19</v>
      </c>
      <c r="D11" s="7" t="s">
        <v>93</v>
      </c>
      <c r="E11" s="7"/>
      <c r="F11" s="7"/>
      <c r="G11" s="7"/>
      <c r="H11" s="4" t="s">
        <v>18</v>
      </c>
      <c r="I11" s="4"/>
      <c r="J11" s="6">
        <v>10</v>
      </c>
      <c r="K11" s="6"/>
      <c r="L11" s="5">
        <f t="shared" si="0"/>
        <v>0</v>
      </c>
      <c r="M11" s="5">
        <f t="shared" si="1"/>
        <v>0</v>
      </c>
      <c r="N11" s="10"/>
      <c r="O11" s="5">
        <f t="shared" si="2"/>
        <v>0</v>
      </c>
    </row>
    <row r="12" spans="1:15" x14ac:dyDescent="0.25">
      <c r="I12" t="s">
        <v>29</v>
      </c>
      <c r="J12" s="5"/>
      <c r="K12" s="5"/>
      <c r="L12" s="5"/>
      <c r="M12" s="5">
        <f>SUM(M4:M11)</f>
        <v>0</v>
      </c>
      <c r="N12" s="11"/>
      <c r="O12" s="5">
        <f>SUM(O4:O11)</f>
        <v>0</v>
      </c>
    </row>
  </sheetData>
  <sheetProtection sheet="1"/>
  <pageMargins left="0.7" right="0.7" top="0.75" bottom="0.75" header="0.3" footer="0.3"/>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7"/>
  <sheetViews>
    <sheetView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94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90" x14ac:dyDescent="0.25">
      <c r="A4" s="4">
        <v>63</v>
      </c>
      <c r="B4" s="7"/>
      <c r="C4" s="7" t="s">
        <v>19</v>
      </c>
      <c r="D4" s="7" t="s">
        <v>95</v>
      </c>
      <c r="E4" s="7"/>
      <c r="F4" s="7"/>
      <c r="G4" s="7"/>
      <c r="H4" s="4" t="s">
        <v>18</v>
      </c>
      <c r="I4" s="4"/>
      <c r="J4" s="6">
        <v>60</v>
      </c>
      <c r="K4" s="6"/>
      <c r="L4" s="5">
        <f>ROUND(K4*((100+N4)/100),2)</f>
        <v>0</v>
      </c>
      <c r="M4" s="5">
        <f>J4*K4</f>
        <v>0</v>
      </c>
      <c r="N4" s="10"/>
      <c r="O4" s="5">
        <f>J4*L4</f>
        <v>0</v>
      </c>
    </row>
    <row r="5" spans="1:15" ht="75" x14ac:dyDescent="0.25">
      <c r="A5" s="4">
        <v>64</v>
      </c>
      <c r="B5" s="7"/>
      <c r="C5" s="7" t="s">
        <v>19</v>
      </c>
      <c r="D5" s="7" t="s">
        <v>96</v>
      </c>
      <c r="E5" s="7"/>
      <c r="F5" s="7"/>
      <c r="G5" s="7"/>
      <c r="H5" s="4" t="s">
        <v>18</v>
      </c>
      <c r="I5" s="4"/>
      <c r="J5" s="6">
        <v>60</v>
      </c>
      <c r="K5" s="6"/>
      <c r="L5" s="5">
        <f>ROUND(K5*((100+N5)/100),2)</f>
        <v>0</v>
      </c>
      <c r="M5" s="5">
        <f>J5*K5</f>
        <v>0</v>
      </c>
      <c r="N5" s="10"/>
      <c r="O5" s="5">
        <f>J5*L5</f>
        <v>0</v>
      </c>
    </row>
    <row r="6" spans="1:15" ht="120" x14ac:dyDescent="0.25">
      <c r="A6" s="4">
        <v>65</v>
      </c>
      <c r="B6" s="7"/>
      <c r="C6" s="7" t="s">
        <v>63</v>
      </c>
      <c r="D6" s="7" t="s">
        <v>97</v>
      </c>
      <c r="E6" s="7"/>
      <c r="F6" s="7"/>
      <c r="G6" s="7"/>
      <c r="H6" s="4" t="s">
        <v>98</v>
      </c>
      <c r="I6" s="4"/>
      <c r="J6" s="6">
        <v>12</v>
      </c>
      <c r="K6" s="6"/>
      <c r="L6" s="5">
        <f>ROUND(K6*((100+N6)/100),2)</f>
        <v>0</v>
      </c>
      <c r="M6" s="5">
        <f>J6*K6</f>
        <v>0</v>
      </c>
      <c r="N6" s="10"/>
      <c r="O6" s="5">
        <f>J6*L6</f>
        <v>0</v>
      </c>
    </row>
    <row r="7" spans="1:15" x14ac:dyDescent="0.25">
      <c r="I7" t="s">
        <v>29</v>
      </c>
      <c r="J7" s="5"/>
      <c r="K7" s="5"/>
      <c r="L7" s="5"/>
      <c r="M7" s="5">
        <f>SUM(M4:M6)</f>
        <v>0</v>
      </c>
      <c r="N7" s="11"/>
      <c r="O7" s="5">
        <f>SUM(O4:O6)</f>
        <v>0</v>
      </c>
    </row>
  </sheetData>
  <sheetProtection sheet="1"/>
  <pageMargins left="0.7" right="0.7" top="0.75" bottom="0.75" header="0.3" footer="0.3"/>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99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66</v>
      </c>
      <c r="B4" s="7"/>
      <c r="C4" s="7" t="s">
        <v>19</v>
      </c>
      <c r="D4" s="7" t="s">
        <v>100</v>
      </c>
      <c r="E4" s="7"/>
      <c r="F4" s="7"/>
      <c r="G4" s="7"/>
      <c r="H4" s="4" t="s">
        <v>18</v>
      </c>
      <c r="I4" s="4"/>
      <c r="J4" s="6">
        <v>100</v>
      </c>
      <c r="K4" s="6"/>
      <c r="L4" s="5">
        <f>ROUND(K4*((100+N4)/100),2)</f>
        <v>0</v>
      </c>
      <c r="M4" s="5">
        <f>J4*K4</f>
        <v>0</v>
      </c>
      <c r="N4" s="10"/>
      <c r="O4" s="5">
        <f>J4*L4</f>
        <v>0</v>
      </c>
    </row>
    <row r="5" spans="1:15" ht="75" x14ac:dyDescent="0.25">
      <c r="A5" s="4">
        <v>67</v>
      </c>
      <c r="B5" s="7"/>
      <c r="C5" s="7" t="s">
        <v>19</v>
      </c>
      <c r="D5" s="7" t="s">
        <v>101</v>
      </c>
      <c r="E5" s="7"/>
      <c r="F5" s="7"/>
      <c r="G5" s="7"/>
      <c r="H5" s="4" t="s">
        <v>18</v>
      </c>
      <c r="I5" s="4"/>
      <c r="J5" s="6">
        <v>70</v>
      </c>
      <c r="K5" s="6"/>
      <c r="L5" s="5">
        <f>ROUND(K5*((100+N5)/100),2)</f>
        <v>0</v>
      </c>
      <c r="M5" s="5">
        <f>J5*K5</f>
        <v>0</v>
      </c>
      <c r="N5" s="10"/>
      <c r="O5" s="5">
        <f>J5*L5</f>
        <v>0</v>
      </c>
    </row>
    <row r="6" spans="1:15" ht="135" x14ac:dyDescent="0.25">
      <c r="A6" s="4">
        <v>68</v>
      </c>
      <c r="B6" s="7"/>
      <c r="C6" s="7" t="s">
        <v>19</v>
      </c>
      <c r="D6" s="7" t="s">
        <v>102</v>
      </c>
      <c r="E6" s="7"/>
      <c r="F6" s="7"/>
      <c r="G6" s="7"/>
      <c r="H6" s="4" t="s">
        <v>18</v>
      </c>
      <c r="I6" s="4"/>
      <c r="J6" s="6">
        <v>150</v>
      </c>
      <c r="K6" s="6"/>
      <c r="L6" s="5">
        <f>ROUND(K6*((100+N6)/100),2)</f>
        <v>0</v>
      </c>
      <c r="M6" s="5">
        <f>J6*K6</f>
        <v>0</v>
      </c>
      <c r="N6" s="10"/>
      <c r="O6" s="5">
        <f>J6*L6</f>
        <v>0</v>
      </c>
    </row>
    <row r="7" spans="1:15" ht="195" x14ac:dyDescent="0.25">
      <c r="A7" s="4">
        <v>69</v>
      </c>
      <c r="B7" s="7"/>
      <c r="C7" s="7" t="s">
        <v>63</v>
      </c>
      <c r="D7" s="7" t="s">
        <v>103</v>
      </c>
      <c r="E7" s="7"/>
      <c r="F7" s="7"/>
      <c r="G7" s="7"/>
      <c r="H7" s="4" t="s">
        <v>98</v>
      </c>
      <c r="I7" s="4"/>
      <c r="J7" s="6">
        <v>12</v>
      </c>
      <c r="K7" s="6"/>
      <c r="L7" s="5">
        <f>ROUND(K7*((100+N7)/100),2)</f>
        <v>0</v>
      </c>
      <c r="M7" s="5">
        <f>J7*K7</f>
        <v>0</v>
      </c>
      <c r="N7" s="10"/>
      <c r="O7" s="5">
        <f>J7*L7</f>
        <v>0</v>
      </c>
    </row>
    <row r="8" spans="1:15" x14ac:dyDescent="0.25">
      <c r="I8" t="s">
        <v>29</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45" x14ac:dyDescent="0.25">
      <c r="A4" s="4">
        <v>70</v>
      </c>
      <c r="B4" s="7"/>
      <c r="C4" s="7" t="s">
        <v>19</v>
      </c>
      <c r="D4" s="7" t="s">
        <v>105</v>
      </c>
      <c r="E4" s="7"/>
      <c r="F4" s="7"/>
      <c r="G4" s="7"/>
      <c r="H4" s="4" t="s">
        <v>18</v>
      </c>
      <c r="I4" s="4"/>
      <c r="J4" s="6">
        <v>20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75" x14ac:dyDescent="0.25">
      <c r="A4" s="4">
        <v>71</v>
      </c>
      <c r="B4" s="7"/>
      <c r="C4" s="7" t="s">
        <v>19</v>
      </c>
      <c r="D4" s="7" t="s">
        <v>107</v>
      </c>
      <c r="E4" s="7"/>
      <c r="F4" s="7"/>
      <c r="G4" s="7"/>
      <c r="H4" s="4" t="s">
        <v>18</v>
      </c>
      <c r="I4" s="4"/>
      <c r="J4" s="6">
        <v>3</v>
      </c>
      <c r="K4" s="6"/>
      <c r="L4" s="5">
        <f>ROUND(K4*((100+N4)/100),2)</f>
        <v>0</v>
      </c>
      <c r="M4" s="5">
        <f>J4*K4</f>
        <v>0</v>
      </c>
      <c r="N4" s="10"/>
      <c r="O4" s="5">
        <f>J4*L4</f>
        <v>0</v>
      </c>
    </row>
    <row r="5" spans="1:15" ht="120" x14ac:dyDescent="0.25">
      <c r="A5" s="4">
        <v>72</v>
      </c>
      <c r="B5" s="7"/>
      <c r="C5" s="7" t="s">
        <v>19</v>
      </c>
      <c r="D5" s="7" t="s">
        <v>108</v>
      </c>
      <c r="E5" s="7"/>
      <c r="F5" s="7"/>
      <c r="G5" s="7"/>
      <c r="H5" s="4" t="s">
        <v>18</v>
      </c>
      <c r="I5" s="4"/>
      <c r="J5" s="6">
        <v>3</v>
      </c>
      <c r="K5" s="6"/>
      <c r="L5" s="5">
        <f>ROUND(K5*((100+N5)/100),2)</f>
        <v>0</v>
      </c>
      <c r="M5" s="5">
        <f>J5*K5</f>
        <v>0</v>
      </c>
      <c r="N5" s="10"/>
      <c r="O5" s="5">
        <f>J5*L5</f>
        <v>0</v>
      </c>
    </row>
    <row r="6" spans="1:15" x14ac:dyDescent="0.25">
      <c r="I6" t="s">
        <v>29</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73</v>
      </c>
      <c r="B4" s="7"/>
      <c r="C4" s="7" t="s">
        <v>19</v>
      </c>
      <c r="D4" s="7" t="s">
        <v>110</v>
      </c>
      <c r="E4" s="7"/>
      <c r="F4" s="7"/>
      <c r="G4" s="7"/>
      <c r="H4" s="4" t="s">
        <v>18</v>
      </c>
      <c r="I4" s="4"/>
      <c r="J4" s="6">
        <v>10000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74</v>
      </c>
      <c r="B4" s="7"/>
      <c r="C4" s="7" t="s">
        <v>63</v>
      </c>
      <c r="D4" s="7" t="s">
        <v>112</v>
      </c>
      <c r="E4" s="7"/>
      <c r="F4" s="7"/>
      <c r="G4" s="7"/>
      <c r="H4" s="4" t="s">
        <v>18</v>
      </c>
      <c r="I4" s="4"/>
      <c r="J4" s="6">
        <v>300</v>
      </c>
      <c r="K4" s="6"/>
      <c r="L4" s="5">
        <f>ROUND(K4*((100+N4)/100),2)</f>
        <v>0</v>
      </c>
      <c r="M4" s="5">
        <f>J4*K4</f>
        <v>0</v>
      </c>
      <c r="N4" s="10"/>
      <c r="O4" s="5">
        <f>J4*L4</f>
        <v>0</v>
      </c>
    </row>
    <row r="5" spans="1:15" ht="75" x14ac:dyDescent="0.25">
      <c r="A5" s="4">
        <v>75</v>
      </c>
      <c r="B5" s="7"/>
      <c r="C5" s="7" t="s">
        <v>63</v>
      </c>
      <c r="D5" s="7" t="s">
        <v>113</v>
      </c>
      <c r="E5" s="7"/>
      <c r="F5" s="7"/>
      <c r="G5" s="7"/>
      <c r="H5" s="4" t="s">
        <v>18</v>
      </c>
      <c r="I5" s="4"/>
      <c r="J5" s="6">
        <v>300</v>
      </c>
      <c r="K5" s="6"/>
      <c r="L5" s="5">
        <f>ROUND(K5*((100+N5)/100),2)</f>
        <v>0</v>
      </c>
      <c r="M5" s="5">
        <f>J5*K5</f>
        <v>0</v>
      </c>
      <c r="N5" s="10"/>
      <c r="O5" s="5">
        <f>J5*L5</f>
        <v>0</v>
      </c>
    </row>
    <row r="6" spans="1:15" x14ac:dyDescent="0.25">
      <c r="I6" t="s">
        <v>29</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76</v>
      </c>
      <c r="B4" s="7"/>
      <c r="C4" s="7" t="s">
        <v>19</v>
      </c>
      <c r="D4" s="7" t="s">
        <v>115</v>
      </c>
      <c r="E4" s="7"/>
      <c r="F4" s="7"/>
      <c r="G4" s="7"/>
      <c r="H4" s="4" t="s">
        <v>18</v>
      </c>
      <c r="I4" s="4"/>
      <c r="J4" s="6">
        <v>3200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
  <sheetViews>
    <sheetView workbookViewId="0">
      <selection activeCell="N13" sqref="N1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55" x14ac:dyDescent="0.25">
      <c r="A4" s="4">
        <v>11</v>
      </c>
      <c r="B4" s="7"/>
      <c r="C4" s="7" t="s">
        <v>19</v>
      </c>
      <c r="D4" s="7" t="s">
        <v>31</v>
      </c>
      <c r="E4" s="7"/>
      <c r="F4" s="7"/>
      <c r="G4" s="7"/>
      <c r="H4" s="4" t="s">
        <v>18</v>
      </c>
      <c r="I4" s="4"/>
      <c r="J4" s="6">
        <v>3200</v>
      </c>
      <c r="K4" s="6"/>
      <c r="L4" s="5">
        <f t="shared" ref="L4:L12" si="0">ROUND(K4*((100+N4)/100),2)</f>
        <v>0</v>
      </c>
      <c r="M4" s="5">
        <f t="shared" ref="M4:M12" si="1">J4*K4</f>
        <v>0</v>
      </c>
      <c r="N4" s="10"/>
      <c r="O4" s="5">
        <f t="shared" ref="O4:O12" si="2">J4*L4</f>
        <v>0</v>
      </c>
    </row>
    <row r="5" spans="1:15" ht="315" x14ac:dyDescent="0.25">
      <c r="A5" s="4">
        <v>12</v>
      </c>
      <c r="B5" s="7"/>
      <c r="C5" s="7" t="s">
        <v>19</v>
      </c>
      <c r="D5" s="7" t="s">
        <v>32</v>
      </c>
      <c r="E5" s="7"/>
      <c r="F5" s="7"/>
      <c r="G5" s="7"/>
      <c r="H5" s="4" t="s">
        <v>18</v>
      </c>
      <c r="I5" s="4"/>
      <c r="J5" s="6">
        <v>3000</v>
      </c>
      <c r="K5" s="6"/>
      <c r="L5" s="5">
        <f t="shared" si="0"/>
        <v>0</v>
      </c>
      <c r="M5" s="5">
        <f t="shared" si="1"/>
        <v>0</v>
      </c>
      <c r="N5" s="10"/>
      <c r="O5" s="5">
        <f t="shared" si="2"/>
        <v>0</v>
      </c>
    </row>
    <row r="6" spans="1:15" ht="315" x14ac:dyDescent="0.25">
      <c r="A6" s="4">
        <v>13</v>
      </c>
      <c r="B6" s="7"/>
      <c r="C6" s="7" t="s">
        <v>19</v>
      </c>
      <c r="D6" s="7" t="s">
        <v>33</v>
      </c>
      <c r="E6" s="7"/>
      <c r="F6" s="7"/>
      <c r="G6" s="7"/>
      <c r="H6" s="4" t="s">
        <v>18</v>
      </c>
      <c r="I6" s="4"/>
      <c r="J6" s="6">
        <v>200</v>
      </c>
      <c r="K6" s="6"/>
      <c r="L6" s="5">
        <f t="shared" si="0"/>
        <v>0</v>
      </c>
      <c r="M6" s="5">
        <f t="shared" si="1"/>
        <v>0</v>
      </c>
      <c r="N6" s="10"/>
      <c r="O6" s="5">
        <f t="shared" si="2"/>
        <v>0</v>
      </c>
    </row>
    <row r="7" spans="1:15" ht="165" x14ac:dyDescent="0.25">
      <c r="A7" s="4">
        <v>14</v>
      </c>
      <c r="B7" s="7"/>
      <c r="C7" s="7" t="s">
        <v>19</v>
      </c>
      <c r="D7" s="7" t="s">
        <v>34</v>
      </c>
      <c r="E7" s="7"/>
      <c r="F7" s="7"/>
      <c r="G7" s="7"/>
      <c r="H7" s="4" t="s">
        <v>18</v>
      </c>
      <c r="I7" s="4"/>
      <c r="J7" s="6">
        <v>50</v>
      </c>
      <c r="K7" s="6"/>
      <c r="L7" s="5">
        <f t="shared" si="0"/>
        <v>0</v>
      </c>
      <c r="M7" s="5">
        <f t="shared" si="1"/>
        <v>0</v>
      </c>
      <c r="N7" s="10"/>
      <c r="O7" s="5">
        <f t="shared" si="2"/>
        <v>0</v>
      </c>
    </row>
    <row r="8" spans="1:15" ht="210" x14ac:dyDescent="0.25">
      <c r="A8" s="4">
        <v>15</v>
      </c>
      <c r="B8" s="7"/>
      <c r="C8" s="7" t="s">
        <v>19</v>
      </c>
      <c r="D8" s="7" t="s">
        <v>35</v>
      </c>
      <c r="E8" s="7"/>
      <c r="F8" s="7"/>
      <c r="G8" s="7"/>
      <c r="H8" s="4" t="s">
        <v>18</v>
      </c>
      <c r="I8" s="4"/>
      <c r="J8" s="6">
        <v>4000</v>
      </c>
      <c r="K8" s="6"/>
      <c r="L8" s="5">
        <f t="shared" si="0"/>
        <v>0</v>
      </c>
      <c r="M8" s="5">
        <f t="shared" si="1"/>
        <v>0</v>
      </c>
      <c r="N8" s="10"/>
      <c r="O8" s="5">
        <f t="shared" si="2"/>
        <v>0</v>
      </c>
    </row>
    <row r="9" spans="1:15" ht="240" x14ac:dyDescent="0.25">
      <c r="A9" s="4">
        <v>16</v>
      </c>
      <c r="B9" s="7"/>
      <c r="C9" s="7" t="s">
        <v>19</v>
      </c>
      <c r="D9" s="7" t="s">
        <v>36</v>
      </c>
      <c r="E9" s="7"/>
      <c r="F9" s="7"/>
      <c r="G9" s="7"/>
      <c r="H9" s="4" t="s">
        <v>18</v>
      </c>
      <c r="I9" s="4"/>
      <c r="J9" s="6">
        <v>200</v>
      </c>
      <c r="K9" s="6"/>
      <c r="L9" s="5">
        <f t="shared" si="0"/>
        <v>0</v>
      </c>
      <c r="M9" s="5">
        <f t="shared" si="1"/>
        <v>0</v>
      </c>
      <c r="N9" s="10"/>
      <c r="O9" s="5">
        <f t="shared" si="2"/>
        <v>0</v>
      </c>
    </row>
    <row r="10" spans="1:15" ht="225" x14ac:dyDescent="0.25">
      <c r="A10" s="4">
        <v>17</v>
      </c>
      <c r="B10" s="7"/>
      <c r="C10" s="7" t="s">
        <v>19</v>
      </c>
      <c r="D10" s="7" t="s">
        <v>37</v>
      </c>
      <c r="E10" s="7"/>
      <c r="F10" s="7"/>
      <c r="G10" s="7"/>
      <c r="H10" s="4" t="s">
        <v>18</v>
      </c>
      <c r="I10" s="4"/>
      <c r="J10" s="6">
        <v>50</v>
      </c>
      <c r="K10" s="6"/>
      <c r="L10" s="5">
        <f t="shared" si="0"/>
        <v>0</v>
      </c>
      <c r="M10" s="5">
        <f t="shared" si="1"/>
        <v>0</v>
      </c>
      <c r="N10" s="10"/>
      <c r="O10" s="5">
        <f t="shared" si="2"/>
        <v>0</v>
      </c>
    </row>
    <row r="11" spans="1:15" ht="210" x14ac:dyDescent="0.25">
      <c r="A11" s="4">
        <v>18</v>
      </c>
      <c r="B11" s="7"/>
      <c r="C11" s="7" t="s">
        <v>19</v>
      </c>
      <c r="D11" s="7" t="s">
        <v>38</v>
      </c>
      <c r="E11" s="7"/>
      <c r="F11" s="7"/>
      <c r="G11" s="7"/>
      <c r="H11" s="4" t="s">
        <v>18</v>
      </c>
      <c r="I11" s="4"/>
      <c r="J11" s="6">
        <v>50</v>
      </c>
      <c r="K11" s="6"/>
      <c r="L11" s="5">
        <f t="shared" si="0"/>
        <v>0</v>
      </c>
      <c r="M11" s="5">
        <f t="shared" si="1"/>
        <v>0</v>
      </c>
      <c r="N11" s="10"/>
      <c r="O11" s="5">
        <f t="shared" si="2"/>
        <v>0</v>
      </c>
    </row>
    <row r="12" spans="1:15" ht="300" x14ac:dyDescent="0.25">
      <c r="A12" s="4">
        <v>19</v>
      </c>
      <c r="B12" s="7"/>
      <c r="C12" s="7" t="s">
        <v>19</v>
      </c>
      <c r="D12" s="7" t="s">
        <v>39</v>
      </c>
      <c r="E12" s="7"/>
      <c r="F12" s="7"/>
      <c r="G12" s="7"/>
      <c r="H12" s="4" t="s">
        <v>18</v>
      </c>
      <c r="I12" s="4"/>
      <c r="J12" s="6">
        <v>300</v>
      </c>
      <c r="K12" s="6"/>
      <c r="L12" s="5">
        <f t="shared" si="0"/>
        <v>0</v>
      </c>
      <c r="M12" s="5">
        <f t="shared" si="1"/>
        <v>0</v>
      </c>
      <c r="N12" s="10"/>
      <c r="O12" s="5">
        <f t="shared" si="2"/>
        <v>0</v>
      </c>
    </row>
    <row r="13" spans="1:15" x14ac:dyDescent="0.25">
      <c r="I13" t="s">
        <v>29</v>
      </c>
      <c r="J13" s="5"/>
      <c r="K13" s="5"/>
      <c r="L13" s="5"/>
      <c r="M13" s="5">
        <f>SUM(M4:M12)</f>
        <v>0</v>
      </c>
      <c r="N13" s="11"/>
      <c r="O13" s="5">
        <f>SUM(O4:O12)</f>
        <v>0</v>
      </c>
    </row>
  </sheetData>
  <sheetProtection sheet="1"/>
  <pageMargins left="0.7" right="0.7" top="0.75" bottom="0.75" header="0.3" footer="0.3"/>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7"/>
  <sheetViews>
    <sheetView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77</v>
      </c>
      <c r="B4" s="7"/>
      <c r="C4" s="7" t="s">
        <v>19</v>
      </c>
      <c r="D4" s="7" t="s">
        <v>117</v>
      </c>
      <c r="E4" s="7"/>
      <c r="F4" s="7"/>
      <c r="G4" s="7"/>
      <c r="H4" s="4" t="s">
        <v>18</v>
      </c>
      <c r="I4" s="4"/>
      <c r="J4" s="6">
        <v>2</v>
      </c>
      <c r="K4" s="6"/>
      <c r="L4" s="5">
        <f>ROUND(K4*((100+N4)/100),2)</f>
        <v>0</v>
      </c>
      <c r="M4" s="5">
        <f>J4*K4</f>
        <v>0</v>
      </c>
      <c r="N4" s="10"/>
      <c r="O4" s="5">
        <f>J4*L4</f>
        <v>0</v>
      </c>
    </row>
    <row r="5" spans="1:15" ht="409.5" x14ac:dyDescent="0.25">
      <c r="A5" s="4">
        <v>78</v>
      </c>
      <c r="B5" s="7"/>
      <c r="C5" s="7" t="s">
        <v>19</v>
      </c>
      <c r="D5" s="7" t="s">
        <v>118</v>
      </c>
      <c r="E5" s="7"/>
      <c r="F5" s="7"/>
      <c r="G5" s="7"/>
      <c r="H5" s="4" t="s">
        <v>18</v>
      </c>
      <c r="I5" s="4"/>
      <c r="J5" s="6">
        <v>2</v>
      </c>
      <c r="K5" s="6"/>
      <c r="L5" s="5">
        <f>ROUND(K5*((100+N5)/100),2)</f>
        <v>0</v>
      </c>
      <c r="M5" s="5">
        <f>J5*K5</f>
        <v>0</v>
      </c>
      <c r="N5" s="10"/>
      <c r="O5" s="5">
        <f>J5*L5</f>
        <v>0</v>
      </c>
    </row>
    <row r="6" spans="1:15" ht="255" x14ac:dyDescent="0.25">
      <c r="A6" s="4">
        <v>79</v>
      </c>
      <c r="B6" s="7"/>
      <c r="C6" s="7" t="s">
        <v>19</v>
      </c>
      <c r="D6" s="7" t="s">
        <v>119</v>
      </c>
      <c r="E6" s="7"/>
      <c r="F6" s="7"/>
      <c r="G6" s="7"/>
      <c r="H6" s="4" t="s">
        <v>18</v>
      </c>
      <c r="I6" s="4"/>
      <c r="J6" s="6">
        <v>2</v>
      </c>
      <c r="K6" s="6"/>
      <c r="L6" s="5">
        <f>ROUND(K6*((100+N6)/100),2)</f>
        <v>0</v>
      </c>
      <c r="M6" s="5">
        <f>J6*K6</f>
        <v>0</v>
      </c>
      <c r="N6" s="10"/>
      <c r="O6" s="5">
        <f>J6*L6</f>
        <v>0</v>
      </c>
    </row>
    <row r="7" spans="1:15" x14ac:dyDescent="0.25">
      <c r="I7" t="s">
        <v>29</v>
      </c>
      <c r="J7" s="5"/>
      <c r="K7" s="5"/>
      <c r="L7" s="5"/>
      <c r="M7" s="5">
        <f>SUM(M4:M6)</f>
        <v>0</v>
      </c>
      <c r="N7" s="11"/>
      <c r="O7" s="5">
        <f>SUM(O4:O6)</f>
        <v>0</v>
      </c>
    </row>
  </sheetData>
  <sheetProtection sheet="1"/>
  <pageMargins left="0.7" right="0.7" top="0.75" bottom="0.75" header="0.3" footer="0.3"/>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
  <sheetViews>
    <sheetView topLeftCell="C1" workbookViewId="0"/>
  </sheetViews>
  <sheetFormatPr defaultRowHeight="15" x14ac:dyDescent="0.25"/>
  <cols>
    <col min="1" max="2" width="9.140625" hidden="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20</v>
      </c>
      <c r="B4" s="7"/>
      <c r="C4" s="7" t="s">
        <v>19</v>
      </c>
      <c r="D4" s="7" t="s">
        <v>41</v>
      </c>
      <c r="E4" s="7"/>
      <c r="F4" s="7"/>
      <c r="G4" s="7"/>
      <c r="H4" s="4" t="s">
        <v>18</v>
      </c>
      <c r="I4" s="4"/>
      <c r="J4" s="6">
        <v>30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85" x14ac:dyDescent="0.25">
      <c r="A4" s="4">
        <v>21</v>
      </c>
      <c r="B4" s="7"/>
      <c r="C4" s="7" t="s">
        <v>19</v>
      </c>
      <c r="D4" s="7" t="s">
        <v>43</v>
      </c>
      <c r="E4" s="7"/>
      <c r="F4" s="7"/>
      <c r="G4" s="7"/>
      <c r="H4" s="4" t="s">
        <v>18</v>
      </c>
      <c r="I4" s="4"/>
      <c r="J4" s="6">
        <v>2</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
  <sheetViews>
    <sheetView workbookViewId="0">
      <selection activeCell="N16" sqref="N1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22</v>
      </c>
      <c r="B4" s="7"/>
      <c r="C4" s="7" t="s">
        <v>19</v>
      </c>
      <c r="D4" s="7" t="s">
        <v>45</v>
      </c>
      <c r="E4" s="7"/>
      <c r="F4" s="7"/>
      <c r="G4" s="7"/>
      <c r="H4" s="4" t="s">
        <v>18</v>
      </c>
      <c r="I4" s="4"/>
      <c r="J4" s="6">
        <v>1000</v>
      </c>
      <c r="K4" s="6"/>
      <c r="L4" s="5">
        <f t="shared" ref="L4:L15" si="0">ROUND(K4*((100+N4)/100),2)</f>
        <v>0</v>
      </c>
      <c r="M4" s="5">
        <f t="shared" ref="M4:M15" si="1">J4*K4</f>
        <v>0</v>
      </c>
      <c r="N4" s="10"/>
      <c r="O4" s="5">
        <f t="shared" ref="O4:O15" si="2">J4*L4</f>
        <v>0</v>
      </c>
    </row>
    <row r="5" spans="1:15" ht="255" x14ac:dyDescent="0.25">
      <c r="A5" s="4">
        <v>23</v>
      </c>
      <c r="B5" s="7"/>
      <c r="C5" s="7" t="s">
        <v>19</v>
      </c>
      <c r="D5" s="7" t="s">
        <v>46</v>
      </c>
      <c r="E5" s="7"/>
      <c r="F5" s="7"/>
      <c r="G5" s="7"/>
      <c r="H5" s="4" t="s">
        <v>18</v>
      </c>
      <c r="I5" s="4"/>
      <c r="J5" s="6">
        <v>100</v>
      </c>
      <c r="K5" s="6"/>
      <c r="L5" s="5">
        <f t="shared" si="0"/>
        <v>0</v>
      </c>
      <c r="M5" s="5">
        <f t="shared" si="1"/>
        <v>0</v>
      </c>
      <c r="N5" s="10"/>
      <c r="O5" s="5">
        <f t="shared" si="2"/>
        <v>0</v>
      </c>
    </row>
    <row r="6" spans="1:15" ht="315" x14ac:dyDescent="0.25">
      <c r="A6" s="4">
        <v>24</v>
      </c>
      <c r="B6" s="7"/>
      <c r="C6" s="7" t="s">
        <v>19</v>
      </c>
      <c r="D6" s="7" t="s">
        <v>47</v>
      </c>
      <c r="E6" s="7"/>
      <c r="F6" s="7"/>
      <c r="G6" s="7"/>
      <c r="H6" s="4" t="s">
        <v>18</v>
      </c>
      <c r="I6" s="4"/>
      <c r="J6" s="6">
        <v>600</v>
      </c>
      <c r="K6" s="6"/>
      <c r="L6" s="5">
        <f t="shared" si="0"/>
        <v>0</v>
      </c>
      <c r="M6" s="5">
        <f t="shared" si="1"/>
        <v>0</v>
      </c>
      <c r="N6" s="10"/>
      <c r="O6" s="5">
        <f t="shared" si="2"/>
        <v>0</v>
      </c>
    </row>
    <row r="7" spans="1:15" ht="315" x14ac:dyDescent="0.25">
      <c r="A7" s="4">
        <v>25</v>
      </c>
      <c r="B7" s="7"/>
      <c r="C7" s="7" t="s">
        <v>19</v>
      </c>
      <c r="D7" s="7" t="s">
        <v>48</v>
      </c>
      <c r="E7" s="7"/>
      <c r="F7" s="7"/>
      <c r="G7" s="7"/>
      <c r="H7" s="4" t="s">
        <v>18</v>
      </c>
      <c r="I7" s="4"/>
      <c r="J7" s="6">
        <v>500</v>
      </c>
      <c r="K7" s="6"/>
      <c r="L7" s="5">
        <f t="shared" si="0"/>
        <v>0</v>
      </c>
      <c r="M7" s="5">
        <f t="shared" si="1"/>
        <v>0</v>
      </c>
      <c r="N7" s="10"/>
      <c r="O7" s="5">
        <f t="shared" si="2"/>
        <v>0</v>
      </c>
    </row>
    <row r="8" spans="1:15" ht="300" x14ac:dyDescent="0.25">
      <c r="A8" s="4">
        <v>26</v>
      </c>
      <c r="B8" s="7"/>
      <c r="C8" s="7" t="s">
        <v>19</v>
      </c>
      <c r="D8" s="7" t="s">
        <v>49</v>
      </c>
      <c r="E8" s="7"/>
      <c r="F8" s="7"/>
      <c r="G8" s="7"/>
      <c r="H8" s="4" t="s">
        <v>18</v>
      </c>
      <c r="I8" s="4"/>
      <c r="J8" s="6">
        <v>100</v>
      </c>
      <c r="K8" s="6"/>
      <c r="L8" s="5">
        <f t="shared" si="0"/>
        <v>0</v>
      </c>
      <c r="M8" s="5">
        <f t="shared" si="1"/>
        <v>0</v>
      </c>
      <c r="N8" s="10"/>
      <c r="O8" s="5">
        <f t="shared" si="2"/>
        <v>0</v>
      </c>
    </row>
    <row r="9" spans="1:15" ht="285" x14ac:dyDescent="0.25">
      <c r="A9" s="4">
        <v>27</v>
      </c>
      <c r="B9" s="7"/>
      <c r="C9" s="7" t="s">
        <v>19</v>
      </c>
      <c r="D9" s="7" t="s">
        <v>50</v>
      </c>
      <c r="E9" s="7"/>
      <c r="F9" s="7"/>
      <c r="G9" s="7"/>
      <c r="H9" s="4" t="s">
        <v>18</v>
      </c>
      <c r="I9" s="4"/>
      <c r="J9" s="6">
        <v>10</v>
      </c>
      <c r="K9" s="6"/>
      <c r="L9" s="5">
        <f t="shared" si="0"/>
        <v>0</v>
      </c>
      <c r="M9" s="5">
        <f t="shared" si="1"/>
        <v>0</v>
      </c>
      <c r="N9" s="10"/>
      <c r="O9" s="5">
        <f t="shared" si="2"/>
        <v>0</v>
      </c>
    </row>
    <row r="10" spans="1:15" ht="270" x14ac:dyDescent="0.25">
      <c r="A10" s="4">
        <v>28</v>
      </c>
      <c r="B10" s="7"/>
      <c r="C10" s="7" t="s">
        <v>19</v>
      </c>
      <c r="D10" s="7" t="s">
        <v>51</v>
      </c>
      <c r="E10" s="7"/>
      <c r="F10" s="7"/>
      <c r="G10" s="7"/>
      <c r="H10" s="4" t="s">
        <v>18</v>
      </c>
      <c r="I10" s="4"/>
      <c r="J10" s="6">
        <v>100</v>
      </c>
      <c r="K10" s="6"/>
      <c r="L10" s="5">
        <f t="shared" si="0"/>
        <v>0</v>
      </c>
      <c r="M10" s="5">
        <f t="shared" si="1"/>
        <v>0</v>
      </c>
      <c r="N10" s="10"/>
      <c r="O10" s="5">
        <f t="shared" si="2"/>
        <v>0</v>
      </c>
    </row>
    <row r="11" spans="1:15" ht="195" x14ac:dyDescent="0.25">
      <c r="A11" s="4">
        <v>29</v>
      </c>
      <c r="B11" s="7"/>
      <c r="C11" s="7" t="s">
        <v>19</v>
      </c>
      <c r="D11" s="7" t="s">
        <v>52</v>
      </c>
      <c r="E11" s="7"/>
      <c r="F11" s="7"/>
      <c r="G11" s="7"/>
      <c r="H11" s="4" t="s">
        <v>18</v>
      </c>
      <c r="I11" s="4"/>
      <c r="J11" s="6">
        <v>400</v>
      </c>
      <c r="K11" s="6"/>
      <c r="L11" s="5">
        <f t="shared" si="0"/>
        <v>0</v>
      </c>
      <c r="M11" s="5">
        <f t="shared" si="1"/>
        <v>0</v>
      </c>
      <c r="N11" s="10"/>
      <c r="O11" s="5">
        <f t="shared" si="2"/>
        <v>0</v>
      </c>
    </row>
    <row r="12" spans="1:15" ht="270" x14ac:dyDescent="0.25">
      <c r="A12" s="4">
        <v>30</v>
      </c>
      <c r="B12" s="7"/>
      <c r="C12" s="7" t="s">
        <v>19</v>
      </c>
      <c r="D12" s="7" t="s">
        <v>53</v>
      </c>
      <c r="E12" s="7"/>
      <c r="F12" s="7"/>
      <c r="G12" s="7"/>
      <c r="H12" s="4" t="s">
        <v>18</v>
      </c>
      <c r="I12" s="4"/>
      <c r="J12" s="6">
        <v>70</v>
      </c>
      <c r="K12" s="6"/>
      <c r="L12" s="5">
        <f t="shared" si="0"/>
        <v>0</v>
      </c>
      <c r="M12" s="5">
        <f t="shared" si="1"/>
        <v>0</v>
      </c>
      <c r="N12" s="10"/>
      <c r="O12" s="5">
        <f t="shared" si="2"/>
        <v>0</v>
      </c>
    </row>
    <row r="13" spans="1:15" ht="300" x14ac:dyDescent="0.25">
      <c r="A13" s="4">
        <v>31</v>
      </c>
      <c r="B13" s="7"/>
      <c r="C13" s="7" t="s">
        <v>19</v>
      </c>
      <c r="D13" s="7" t="s">
        <v>54</v>
      </c>
      <c r="E13" s="7"/>
      <c r="F13" s="7"/>
      <c r="G13" s="7"/>
      <c r="H13" s="4" t="s">
        <v>18</v>
      </c>
      <c r="I13" s="4"/>
      <c r="J13" s="6">
        <v>70</v>
      </c>
      <c r="K13" s="6"/>
      <c r="L13" s="5">
        <f t="shared" si="0"/>
        <v>0</v>
      </c>
      <c r="M13" s="5">
        <f t="shared" si="1"/>
        <v>0</v>
      </c>
      <c r="N13" s="10"/>
      <c r="O13" s="5">
        <f t="shared" si="2"/>
        <v>0</v>
      </c>
    </row>
    <row r="14" spans="1:15" ht="345" x14ac:dyDescent="0.25">
      <c r="A14" s="4">
        <v>32</v>
      </c>
      <c r="B14" s="7"/>
      <c r="C14" s="7" t="s">
        <v>19</v>
      </c>
      <c r="D14" s="7" t="s">
        <v>55</v>
      </c>
      <c r="E14" s="7"/>
      <c r="F14" s="7"/>
      <c r="G14" s="7"/>
      <c r="H14" s="4" t="s">
        <v>18</v>
      </c>
      <c r="I14" s="4"/>
      <c r="J14" s="6">
        <v>50</v>
      </c>
      <c r="K14" s="6"/>
      <c r="L14" s="5">
        <f t="shared" si="0"/>
        <v>0</v>
      </c>
      <c r="M14" s="5">
        <f t="shared" si="1"/>
        <v>0</v>
      </c>
      <c r="N14" s="10"/>
      <c r="O14" s="5">
        <f t="shared" si="2"/>
        <v>0</v>
      </c>
    </row>
    <row r="15" spans="1:15" ht="225" x14ac:dyDescent="0.25">
      <c r="A15" s="4">
        <v>33</v>
      </c>
      <c r="B15" s="7"/>
      <c r="C15" s="7" t="s">
        <v>19</v>
      </c>
      <c r="D15" s="7" t="s">
        <v>56</v>
      </c>
      <c r="E15" s="7"/>
      <c r="F15" s="7"/>
      <c r="G15" s="7"/>
      <c r="H15" s="4" t="s">
        <v>18</v>
      </c>
      <c r="I15" s="4"/>
      <c r="J15" s="6">
        <v>35</v>
      </c>
      <c r="K15" s="6"/>
      <c r="L15" s="5">
        <f t="shared" si="0"/>
        <v>0</v>
      </c>
      <c r="M15" s="5">
        <f t="shared" si="1"/>
        <v>0</v>
      </c>
      <c r="N15" s="10"/>
      <c r="O15" s="5">
        <f t="shared" si="2"/>
        <v>0</v>
      </c>
    </row>
    <row r="16" spans="1:15" x14ac:dyDescent="0.25">
      <c r="I16" t="s">
        <v>29</v>
      </c>
      <c r="J16" s="5"/>
      <c r="K16" s="5"/>
      <c r="L16" s="5"/>
      <c r="M16" s="5">
        <f>SUM(M4:M15)</f>
        <v>0</v>
      </c>
      <c r="N16" s="11"/>
      <c r="O16" s="5">
        <f>SUM(O4:O15)</f>
        <v>0</v>
      </c>
    </row>
  </sheetData>
  <sheetProtection sheet="1"/>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60" x14ac:dyDescent="0.25">
      <c r="A4" s="4">
        <v>34</v>
      </c>
      <c r="B4" s="7"/>
      <c r="C4" s="7" t="s">
        <v>19</v>
      </c>
      <c r="D4" s="7" t="s">
        <v>58</v>
      </c>
      <c r="E4" s="7"/>
      <c r="F4" s="7"/>
      <c r="G4" s="7"/>
      <c r="H4" s="4" t="s">
        <v>18</v>
      </c>
      <c r="I4" s="4"/>
      <c r="J4" s="6">
        <v>200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409.5" x14ac:dyDescent="0.25">
      <c r="A4" s="4">
        <v>35</v>
      </c>
      <c r="B4" s="7"/>
      <c r="C4" s="7" t="s">
        <v>19</v>
      </c>
      <c r="D4" s="7" t="s">
        <v>60</v>
      </c>
      <c r="E4" s="7"/>
      <c r="F4" s="7"/>
      <c r="G4" s="7"/>
      <c r="H4" s="4" t="s">
        <v>18</v>
      </c>
      <c r="I4" s="4"/>
      <c r="J4" s="6">
        <v>100</v>
      </c>
      <c r="K4" s="6"/>
      <c r="L4" s="5">
        <f>ROUND(K4*((100+N4)/100),2)</f>
        <v>0</v>
      </c>
      <c r="M4" s="5">
        <f>J4*K4</f>
        <v>0</v>
      </c>
      <c r="N4" s="10"/>
      <c r="O4" s="5">
        <f>J4*L4</f>
        <v>0</v>
      </c>
    </row>
    <row r="5" spans="1:15" x14ac:dyDescent="0.25">
      <c r="I5" t="s">
        <v>29</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61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36</v>
      </c>
      <c r="B4" s="7"/>
      <c r="C4" s="7" t="s">
        <v>19</v>
      </c>
      <c r="D4" s="7" t="s">
        <v>62</v>
      </c>
      <c r="E4" s="7"/>
      <c r="F4" s="7"/>
      <c r="G4" s="7"/>
      <c r="H4" s="4" t="s">
        <v>18</v>
      </c>
      <c r="I4" s="4"/>
      <c r="J4" s="6">
        <v>150</v>
      </c>
      <c r="K4" s="6"/>
      <c r="L4" s="5">
        <f>ROUND(K4*((100+N4)/100),2)</f>
        <v>0</v>
      </c>
      <c r="M4" s="5">
        <f>J4*K4</f>
        <v>0</v>
      </c>
      <c r="N4" s="10"/>
      <c r="O4" s="5">
        <f>J4*L4</f>
        <v>0</v>
      </c>
    </row>
    <row r="5" spans="1:15" ht="300" x14ac:dyDescent="0.25">
      <c r="A5" s="4">
        <v>37</v>
      </c>
      <c r="B5" s="7"/>
      <c r="C5" s="7" t="s">
        <v>63</v>
      </c>
      <c r="D5" s="7" t="s">
        <v>64</v>
      </c>
      <c r="E5" s="7"/>
      <c r="F5" s="7"/>
      <c r="G5" s="7"/>
      <c r="H5" s="4" t="s">
        <v>18</v>
      </c>
      <c r="I5" s="4"/>
      <c r="J5" s="6">
        <v>12</v>
      </c>
      <c r="K5" s="6"/>
      <c r="L5" s="5">
        <f>ROUND(K5*((100+N5)/100),2)</f>
        <v>0</v>
      </c>
      <c r="M5" s="5">
        <f>J5*K5</f>
        <v>0</v>
      </c>
      <c r="N5" s="10"/>
      <c r="O5" s="5">
        <f>J5*L5</f>
        <v>0</v>
      </c>
    </row>
    <row r="6" spans="1:15" ht="120" x14ac:dyDescent="0.25">
      <c r="A6" s="4">
        <v>38</v>
      </c>
      <c r="B6" s="7"/>
      <c r="C6" s="7" t="s">
        <v>19</v>
      </c>
      <c r="D6" s="7" t="s">
        <v>65</v>
      </c>
      <c r="E6" s="7"/>
      <c r="F6" s="7"/>
      <c r="G6" s="7"/>
      <c r="H6" s="4" t="s">
        <v>18</v>
      </c>
      <c r="I6" s="4"/>
      <c r="J6" s="6">
        <v>150</v>
      </c>
      <c r="K6" s="6"/>
      <c r="L6" s="5">
        <f>ROUND(K6*((100+N6)/100),2)</f>
        <v>0</v>
      </c>
      <c r="M6" s="5">
        <f>J6*K6</f>
        <v>0</v>
      </c>
      <c r="N6" s="10"/>
      <c r="O6" s="5">
        <f>J6*L6</f>
        <v>0</v>
      </c>
    </row>
    <row r="7" spans="1:15" ht="90" x14ac:dyDescent="0.25">
      <c r="A7" s="4">
        <v>39</v>
      </c>
      <c r="B7" s="7"/>
      <c r="C7" s="7" t="s">
        <v>19</v>
      </c>
      <c r="D7" s="7" t="s">
        <v>66</v>
      </c>
      <c r="E7" s="7"/>
      <c r="F7" s="7"/>
      <c r="G7" s="7"/>
      <c r="H7" s="4" t="s">
        <v>18</v>
      </c>
      <c r="I7" s="4"/>
      <c r="J7" s="6">
        <v>10</v>
      </c>
      <c r="K7" s="6"/>
      <c r="L7" s="5">
        <f>ROUND(K7*((100+N7)/100),2)</f>
        <v>0</v>
      </c>
      <c r="M7" s="5">
        <f>J7*K7</f>
        <v>0</v>
      </c>
      <c r="N7" s="10"/>
      <c r="O7" s="5">
        <f>J7*L7</f>
        <v>0</v>
      </c>
    </row>
    <row r="8" spans="1:15" x14ac:dyDescent="0.25">
      <c r="I8" t="s">
        <v>29</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67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10" x14ac:dyDescent="0.25">
      <c r="A4" s="4">
        <v>40</v>
      </c>
      <c r="B4" s="7"/>
      <c r="C4" s="7" t="s">
        <v>19</v>
      </c>
      <c r="D4" s="7" t="s">
        <v>68</v>
      </c>
      <c r="E4" s="7"/>
      <c r="F4" s="7"/>
      <c r="G4" s="7"/>
      <c r="H4" s="4" t="s">
        <v>18</v>
      </c>
      <c r="I4" s="4"/>
      <c r="J4" s="6">
        <v>300</v>
      </c>
      <c r="K4" s="6"/>
      <c r="L4" s="5">
        <f>ROUND(K4*((100+N4)/100),2)</f>
        <v>0</v>
      </c>
      <c r="M4" s="5">
        <f>J4*K4</f>
        <v>0</v>
      </c>
      <c r="N4" s="10"/>
      <c r="O4" s="5">
        <f>J4*L4</f>
        <v>0</v>
      </c>
    </row>
    <row r="5" spans="1:15" ht="240" x14ac:dyDescent="0.25">
      <c r="A5" s="4">
        <v>41</v>
      </c>
      <c r="B5" s="7"/>
      <c r="C5" s="7" t="s">
        <v>19</v>
      </c>
      <c r="D5" s="7" t="s">
        <v>69</v>
      </c>
      <c r="E5" s="7"/>
      <c r="F5" s="7"/>
      <c r="G5" s="7"/>
      <c r="H5" s="4" t="s">
        <v>18</v>
      </c>
      <c r="I5" s="4"/>
      <c r="J5" s="6">
        <v>200</v>
      </c>
      <c r="K5" s="6"/>
      <c r="L5" s="5">
        <f>ROUND(K5*((100+N5)/100),2)</f>
        <v>0</v>
      </c>
      <c r="M5" s="5">
        <f>J5*K5</f>
        <v>0</v>
      </c>
      <c r="N5" s="10"/>
      <c r="O5" s="5">
        <f>J5*L5</f>
        <v>0</v>
      </c>
    </row>
    <row r="6" spans="1:15" ht="375" x14ac:dyDescent="0.25">
      <c r="A6" s="4">
        <v>42</v>
      </c>
      <c r="B6" s="7"/>
      <c r="C6" s="7" t="s">
        <v>19</v>
      </c>
      <c r="D6" s="7" t="s">
        <v>70</v>
      </c>
      <c r="E6" s="7"/>
      <c r="F6" s="7"/>
      <c r="G6" s="7"/>
      <c r="H6" s="4" t="s">
        <v>18</v>
      </c>
      <c r="I6" s="4"/>
      <c r="J6" s="6">
        <v>400</v>
      </c>
      <c r="K6" s="6"/>
      <c r="L6" s="5">
        <f>ROUND(K6*((100+N6)/100),2)</f>
        <v>0</v>
      </c>
      <c r="M6" s="5">
        <f>J6*K6</f>
        <v>0</v>
      </c>
      <c r="N6" s="10"/>
      <c r="O6" s="5">
        <f>J6*L6</f>
        <v>0</v>
      </c>
    </row>
    <row r="7" spans="1:15" ht="315" x14ac:dyDescent="0.25">
      <c r="A7" s="4">
        <v>43</v>
      </c>
      <c r="B7" s="7"/>
      <c r="C7" s="7" t="s">
        <v>19</v>
      </c>
      <c r="D7" s="7" t="s">
        <v>71</v>
      </c>
      <c r="E7" s="7"/>
      <c r="F7" s="7"/>
      <c r="G7" s="7"/>
      <c r="H7" s="4" t="s">
        <v>18</v>
      </c>
      <c r="I7" s="4"/>
      <c r="J7" s="6">
        <v>1500</v>
      </c>
      <c r="K7" s="6"/>
      <c r="L7" s="5">
        <f>ROUND(K7*((100+N7)/100),2)</f>
        <v>0</v>
      </c>
      <c r="M7" s="5">
        <f>J7*K7</f>
        <v>0</v>
      </c>
      <c r="N7" s="10"/>
      <c r="O7" s="5">
        <f>J7*L7</f>
        <v>0</v>
      </c>
    </row>
    <row r="8" spans="1:15" x14ac:dyDescent="0.25">
      <c r="I8" t="s">
        <v>29</v>
      </c>
      <c r="J8" s="5"/>
      <c r="K8" s="5"/>
      <c r="L8" s="5"/>
      <c r="M8" s="5">
        <f>SUM(M4:M7)</f>
        <v>0</v>
      </c>
      <c r="N8" s="11"/>
      <c r="O8" s="5">
        <f>SUM(O4:O7)</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(P1) Pakiet nr 1</vt:lpstr>
      <vt:lpstr>(P2) Pakiet nr 2</vt:lpstr>
      <vt:lpstr>(P3) Pakiet nr 3</vt:lpstr>
      <vt:lpstr>(P4) Pakiet nr 4</vt:lpstr>
      <vt:lpstr>(P5) Pakiet nr 5</vt:lpstr>
      <vt:lpstr>(P6) Pakiet nr 6</vt:lpstr>
      <vt:lpstr>(P7) Pakiet nr 7</vt:lpstr>
      <vt:lpstr>(P8) Pakiet nr 8</vt:lpstr>
      <vt:lpstr>(P9) Pakiet nr 9</vt:lpstr>
      <vt:lpstr>(P10) Pakiet nr 10</vt:lpstr>
      <vt:lpstr>(P11) Pakiet nr 11</vt:lpstr>
      <vt:lpstr>(P12) Pakiet nr 12</vt:lpstr>
      <vt:lpstr>(P13) Pakiet nr 13</vt:lpstr>
      <vt:lpstr>(P14) Pakiet nr 14</vt:lpstr>
      <vt:lpstr>(P15) Pakiet nr 15</vt:lpstr>
      <vt:lpstr>(P16) Pakiet nr 16</vt:lpstr>
      <vt:lpstr>(P17) Pakiet nr 17</vt:lpstr>
      <vt:lpstr>(P18) Pakiet nr 18</vt:lpstr>
      <vt:lpstr>(P19) Pakiet nr 19</vt:lpstr>
      <vt:lpstr>(P20) Pakiet nr 20</vt:lpstr>
      <vt:lpstr>Kryteria oceny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2026-05-26T06:37:40Z</dcterms:created>
  <dcterms:modified xsi:type="dcterms:W3CDTF">2026-05-26T06:38:30Z</dcterms:modified>
  <cp:category/>
</cp:coreProperties>
</file>