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192.168.10.33\Postępowania ZP\Postępowania Paulina\2026\Ustawa\74 Jednorazówka dla wszystkich oddziałów\(2)Dokumentacja postepowania opublikowana w portalu w dniu wszczęcia\"/>
    </mc:Choice>
  </mc:AlternateContent>
  <xr:revisionPtr revIDLastSave="0" documentId="13_ncr:1_{8AEB8CE0-DB4C-4883-8C2A-397C9F41EE56}" xr6:coauthVersionLast="47" xr6:coauthVersionMax="47" xr10:uidLastSave="{00000000-0000-0000-0000-000000000000}"/>
  <bookViews>
    <workbookView xWindow="-120" yWindow="-120" windowWidth="29040" windowHeight="15720" firstSheet="6" activeTab="8" xr2:uid="{00000000-000D-0000-FFFF-FFFF00000000}"/>
  </bookViews>
  <sheets>
    <sheet name="(P1) mini-spike" sheetId="1" r:id="rId1"/>
    <sheet name="(P2) igła z filtrem" sheetId="2" r:id="rId2"/>
    <sheet name="(P3) igła do pobierania leków" sheetId="3" r:id="rId3"/>
    <sheet name="(P4) igły do znieczulania podp" sheetId="4" r:id="rId4"/>
    <sheet name="(P5) IGŁY DO NAKŁUĆ LĘDŹWIOWYC" sheetId="5" r:id="rId5"/>
    <sheet name="(P6) IGŁY INIEKCYJNE. IGŁY INI" sheetId="6" r:id="rId6"/>
    <sheet name="(P7) MASKA Z WORKIEM" sheetId="7" r:id="rId7"/>
    <sheet name="(P8) NUTRICIA" sheetId="8" r:id="rId8"/>
    <sheet name="(P9) łączniki jednorazowe" sheetId="9" r:id="rId9"/>
  </sheets>
  <calcPr calcId="181029" forceFullCalc="1"/>
</workbook>
</file>

<file path=xl/calcChain.xml><?xml version="1.0" encoding="utf-8"?>
<calcChain xmlns="http://schemas.openxmlformats.org/spreadsheetml/2006/main">
  <c r="M12" i="9" l="1"/>
  <c r="L12" i="9"/>
  <c r="O12" i="9" s="1"/>
  <c r="M11" i="9"/>
  <c r="L11" i="9"/>
  <c r="O11" i="9" s="1"/>
  <c r="M10" i="9"/>
  <c r="L10" i="9"/>
  <c r="O10" i="9" s="1"/>
  <c r="M9" i="9"/>
  <c r="L9" i="9"/>
  <c r="O9" i="9" s="1"/>
  <c r="M8" i="9"/>
  <c r="L8" i="9"/>
  <c r="O8" i="9" s="1"/>
  <c r="M7" i="9"/>
  <c r="L7" i="9"/>
  <c r="O7" i="9" s="1"/>
  <c r="M6" i="9"/>
  <c r="L6" i="9"/>
  <c r="O6" i="9" s="1"/>
  <c r="M5" i="9"/>
  <c r="L5" i="9"/>
  <c r="O5" i="9" s="1"/>
  <c r="M4" i="9"/>
  <c r="L4" i="9"/>
  <c r="O4" i="9" s="1"/>
  <c r="M6" i="8"/>
  <c r="L6" i="8"/>
  <c r="O6" i="8" s="1"/>
  <c r="M5" i="8"/>
  <c r="L5" i="8"/>
  <c r="O5" i="8" s="1"/>
  <c r="M4" i="8"/>
  <c r="L4" i="8"/>
  <c r="O4" i="8" s="1"/>
  <c r="M4" i="7"/>
  <c r="M5" i="7" s="1"/>
  <c r="L4" i="7"/>
  <c r="O4" i="7" s="1"/>
  <c r="O5" i="7" s="1"/>
  <c r="M7" i="6"/>
  <c r="L7" i="6"/>
  <c r="O7" i="6" s="1"/>
  <c r="M6" i="6"/>
  <c r="L6" i="6"/>
  <c r="O6" i="6" s="1"/>
  <c r="M5" i="6"/>
  <c r="L5" i="6"/>
  <c r="O5" i="6" s="1"/>
  <c r="M4" i="6"/>
  <c r="L4" i="6"/>
  <c r="O4" i="6" s="1"/>
  <c r="M4" i="5"/>
  <c r="M5" i="5" s="1"/>
  <c r="L4" i="5"/>
  <c r="O4" i="5" s="1"/>
  <c r="O5" i="5" s="1"/>
  <c r="M10" i="4"/>
  <c r="L10" i="4"/>
  <c r="O10" i="4" s="1"/>
  <c r="M9" i="4"/>
  <c r="L9" i="4"/>
  <c r="O9" i="4" s="1"/>
  <c r="M8" i="4"/>
  <c r="L8" i="4"/>
  <c r="O8" i="4" s="1"/>
  <c r="M7" i="4"/>
  <c r="L7" i="4"/>
  <c r="O7" i="4" s="1"/>
  <c r="M6" i="4"/>
  <c r="L6" i="4"/>
  <c r="O6" i="4" s="1"/>
  <c r="M5" i="4"/>
  <c r="L5" i="4"/>
  <c r="O5" i="4" s="1"/>
  <c r="M4" i="4"/>
  <c r="L4" i="4"/>
  <c r="O4" i="4" s="1"/>
  <c r="M4" i="3"/>
  <c r="M5" i="3" s="1"/>
  <c r="L4" i="3"/>
  <c r="O4" i="3" s="1"/>
  <c r="O5" i="3" s="1"/>
  <c r="M4" i="2"/>
  <c r="M5" i="2" s="1"/>
  <c r="L4" i="2"/>
  <c r="O4" i="2" s="1"/>
  <c r="O5" i="2" s="1"/>
  <c r="M4" i="1"/>
  <c r="M5" i="1" s="1"/>
  <c r="L4" i="1"/>
  <c r="O4" i="1" s="1"/>
  <c r="O5" i="1" s="1"/>
  <c r="M8" i="6" l="1"/>
  <c r="M13" i="9"/>
  <c r="O8" i="6"/>
  <c r="M11" i="4"/>
  <c r="M7" i="8"/>
  <c r="O13" i="9"/>
  <c r="O11" i="4"/>
  <c r="O7" i="8"/>
</calcChain>
</file>

<file path=xl/sharedStrings.xml><?xml version="1.0" encoding="utf-8"?>
<sst xmlns="http://schemas.openxmlformats.org/spreadsheetml/2006/main" count="237" uniqueCount="56">
  <si>
    <t>(P1) mini-spike</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</si>
  <si>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</si>
  <si>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</si>
  <si>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</si>
  <si>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</si>
  <si>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</si>
  <si>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</si>
  <si>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</si>
  <si>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</si>
  <si>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</si>
  <si>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</si>
  <si>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</si>
  <si>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</si>
  <si>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</si>
  <si>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</si>
  <si>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</si>
  <si>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312_07_08 Zakup do magazynu AMMS-wyr.med.-apt.8% Zakup do magazynu AMMS- wyroby medyczne -apteka 8%</t>
  </si>
  <si>
    <t>Praktyczny aplikator do przelewania oraz pobierania leków, wyposażony w powietrzny filtr antybakteryjny 0,45µm , chroniący lek przed zanieczyszczeniem podczas przygotowania. Umożliwia szybkie dozowanie i naciąganie strzykawek bez pęcherzyków powietrza</t>
  </si>
  <si>
    <t>sztuka</t>
  </si>
  <si>
    <t>Razem</t>
  </si>
  <si>
    <t>(P2) igła z filtrem</t>
  </si>
  <si>
    <t>0mm, cięta pod kątem 45° z tępym wykończeniem. Unikalny projekt igły zabezpiecza przed przedostawaniem ubytków z korka i innych zanieczyszczeń do preparatu, dodatkowo uniemożliwia zakłucie się personelu (siła wymagana do penetracji tkanki jest 10-krotnie wyższa niż przy igłach tradycyjnych). Przebicie korka opakowania wymaga zaledwie 2,5 krotniej większej siły niż przy igłach z ostrzem. Nasadka igły wyposażona w 5-mikronowy filtr, który eliminuje 98% cząstek stałych przy pobieraniu preparatu z fiolki. Igła nadaje się do pobierania środków gęstych i lepkich. Inna kodyfikacja kolorystyczna nasady i kolorowa osłonka zapobiegają pomyleniu z igłami standardowymi</t>
  </si>
  <si>
    <t>opakowanie</t>
  </si>
  <si>
    <t>(P3) igła do pobierania leków</t>
  </si>
  <si>
    <t>'-ostrze igły wykonano z silikonowej stali chromoniklowej, -szlif igły oraz gładkie ścianki zmniejszają odczucie bólu u pacjenta podczas iniekcji zwiększono światło igły, co także zwiększa szybkość przepływu. Igły wykonano w technologii cienkościennej, -końcówki Luer Lock (z polipropylenu) -kodowanie kolorystyczne igieł zgodne z normą ISO 6009 -igły są pakowane pojedynczo w blistry papierowo-foliowe -opakowanie 100 szt. Rozmiary : 20G 0,9 x 70 mm. (100 szt.) 21G 0,8 x 80 mm. (100 szt.)</t>
  </si>
  <si>
    <t>(P4) igły do znieczulania podpajęczynówkowego</t>
  </si>
  <si>
    <t>Igła do znieczulenia podpajęczynówkowego - ostrze Quincke 27G/90 mm, w komplecie z igłą prowadzącą 22G/38 mm (podwójne ścięcie ostrza nasadka igły przezroczysta, wykonana z poliwęglanu, zapewniający wydajny wypływ CSF, cienkie ścianki igły, bez ftalanów</t>
  </si>
  <si>
    <t>- Igła do znieczulenia podpajęczynówkowego - ostrze Quincke 19G/90 mm,(podwójne ścięcie ostrza nasadka igły przezroczysta, wykonana z poliwęglanu, zapewniająca wydajny wypływ CSF, cienkie ścianki igły, bez ftalanów</t>
  </si>
  <si>
    <t>Igła do znieczulenia podpajęczynówkowego - ostrze Quincke 26G/90 mm, w komplecie z igłą prowadzącą 20G/38 mm (podwójne ścięcie ostrza nasadka igły przezroczysta, wykonana z poliwęglanu, zapewniająca wydajny wypływ CSF, cienkie ścianki igły, bez flalanów</t>
  </si>
  <si>
    <t>'- Igła do znieczulenia podpajęczynówkowego - ostrze Quincke 27G/130 mm, w komplecie z igłą prowadzącą 20G/38 mm (podwójne ścięcie ostrza nasadka igły przezroczysta, wykonana z poliwęglanu, zapewniająca wydajny wypływ CSF, cienkie ścianki igły, bez flalanów</t>
  </si>
  <si>
    <t>Igła do znieczulenia podpajęczynówkowego - ostrze Quincke 26G/130 mm, w komplecie z igłą prowadzącą 20G/38 mm (podwójne ścięcie ostrza nasadka igły przezroczysta, wykonana z poliwęglanu, zapewniający wydajny wypływ CSF, cienkie ścianki igły, bez flalanów-</t>
  </si>
  <si>
    <t>'- Igła do znieczulenia podpajęczynówkowego - ostrze pencil-point 26G/90 mm, w komplecie z igłą prowadzącą 20G/38 mm (stożkowe zakończenie igły , nasadka igły przezroczysta, wykonana z poliwęglanu, zapewniająca wydajny wypływ CSF,otwór boczny ułatwiający prętkość wypływu CSF</t>
  </si>
  <si>
    <t>'- Igła do znieczulenia podpajęczynówkowego - ostrze pencil-point 27G/90 mm, w komplecie z igłą prowadzącą 20G/38 mm (stożkowe zakończenie igły , nasadka igły przezroczysta, wykonana z poliwęglanu, zapewniająca wydajny wypływ CSF,otwór boczny ułatwiający prętkość wypływu CSF )</t>
  </si>
  <si>
    <t>(P5) IGŁY DO NAKŁUĆ LĘDŹWIOWYCH</t>
  </si>
  <si>
    <t>Igły do znieczuleń podpajęczynówkowego - ostrze typu Quinke z przeźroczystą, dwustronnie rowkowaną nasadką typu luer. Nasadka igły ułatwiająca wizualizację wypływu CSF z optyką zwiększającą jego widoczność. Mandryn z rowkiem blokującym w nasadce w kolorze odpowiadającym rozmiarowi igły. Okres sterylności - 5lat od daty produkcji. Rozmiary : 18G -19G - 20G - 21G - 22G* 90mm Opakowanie a 10 sztuk</t>
  </si>
  <si>
    <t>(P6) IGŁY INIEKCYJNE. IGŁY INIEKCYJNE BEZPIECZNE ORAZ MOTYLKI</t>
  </si>
  <si>
    <t>Przyrząd do wlewów dożylnych typu motylek : - igła wykonana ze stali nierdzewnej;silikonowana, ultra ostra i cienkościenna, - długość efektywna igły 20mm - ruchome skrzydełka mocujące wykonana z miękkiego tworzywa, - elastyczny, niezałamujący się dren o długości 30 cm, - łącznik luer lock - sterylny, w pojedynczym opakowaniu rozmiary kodowane kolorami rozm, 0,7-0,8 mm Opakowanie a 100 szt</t>
  </si>
  <si>
    <t>Igła jednorazowego użytku 0,5-,09 / 40mm nasadki barwione zgodnie z kodem ISO, opakowanie jednostkowe typu blister pack, opakowanie podstawowe - 100 szt., nietoksyczne , niepirogenne, osłonka i nasadka wykonana z polipropylenu, rozmiar podany na opakowaniu jednostkowym oraz zbiorczym opakowanie zbiorcze po 100</t>
  </si>
  <si>
    <t>Igła jednorazowego użytku 1,0-1,2 / 40 mm nasadki barwione zgodnie z kodem ISO, opakowanie jednostkowe typu blister pack, opakowanie podstawowe - 100 szt., nietoksyczne , niepirogenne, osłonka i nasadka wykonana z polipropylenu, rozmiar podany na opakowaniu jednostkowym oraz zbiorczym opakowanie zbiorcze po 100</t>
  </si>
  <si>
    <t>Igła wykonana z wysokiej jakości stali nierdzewnej Cienkościenna Ostrze igły ścięte trójpłaszczyznowo Igła pokryta silikonem Osłonka zintegrowana z igłą Osłona igły aktywowana jedną ręką natychmiast po dokonanej iniekcji Słyszalne kliknięcie oznaczające aktywację mechanizmu zabezpieczającego Igła zamykana bezpiecznie wewnątrz aktywowanej osłony Nasadki barwione zgodnie z kodem ISO zapotrzebowanie na rozmiary : 1,2 x 40 mm 18G /1,1 x 40 mm 19G /0,9 x 40 mm 20G / 0,8 x 40 mm 21G / 0,7 x 40 mm 22G / 0,6 x 30 mm 23G / 0,5 x 40 mm 25G</t>
  </si>
  <si>
    <t>(P7) MASKA Z WORKIEM</t>
  </si>
  <si>
    <t>maska tlenowa z rezerwuarem zaworem zwrotnym do wysokiej koncentracji tlenu dla dorosłych
-anatomicznie ukształtowana maska, wykonana materiał elastyczny medyczny PCV ( nie zawiera lateksu i ftalanów) dren tlenowy 2 m ze standardowymi złączami , taśma mocująca na głowie, blaszka dopasowująca do nosa, zawór zwrotny, rezerwuar ( worek ), koncentracja tlenu O2 do 100 %, produkt jednorazowy</t>
  </si>
  <si>
    <t>(P8) NUTRICIA</t>
  </si>
  <si>
    <t>przyrządy do pompy Infinity stacjonarnej- zestaw do pompy Flocare Infinity do worków i butelek</t>
  </si>
  <si>
    <t>złącze przejściowe do zgłębnika typu Enlock/Funnel tube</t>
  </si>
  <si>
    <t>złącze przejściowe typu Oral/Luer</t>
  </si>
  <si>
    <t>(P9) łączniki jednorazowe</t>
  </si>
  <si>
    <t>Zestaw przedłużający z bezigłowym zaworem dostepu naczyniowego, do wielokrotnego kontaktu z krwią, lipidami, chemioterapeutykami, chlorheksydyną i alkoholami,  z potrójnym przedłużaczem. Długość zestawu około 15 cm, z czterema  zaciskami zatrzaskowymi. Zestaw o objętości wypełnienia 1,3 ml.  Każdy z przedłużaczy zakończony zaworem bezigłowym. Zawór bezigłowy o przepływie min. 165 ml/min. i możliwości podłączenia u pacjenta przez 600  aktywacji. Długość robocza zaworu 2-2,5 cm, długość całkowita 3,3 cm. Łącznik posiada przeźroczystą obudowę, zawór w postaci bezbarwnej, jednoelementowej, silikonowej membrany z gładką powierzchnią do dezynfekcji (jednorodna materiałowo powierzchnia styku końcówki Luer), prosty tor przepływu i minimalna przestrzeń martwa - max.0.04 ml, zapewniany przez wewnętrzną stożkową kaniulę. Wnętrze z jedną ruchomą częścią, pozbawione części mechanicznych i metalowych. Dostosowany do użytku z krwią, tłuszczami, alkoholami, chlorheksydyną, oraz lekami chemioterapeutycznymi.  o wytrzymałości na ciśnienie zwrotne i ciśnienie płynu iniekcyjnego min. 60 psi. Zawór o neutralnym ciśnieniu bez  względu na sekwencję klemowania. Wejście donaczyniowe zabezpieczone protektorem. Sterylny- sterylizacja radiacyjna , jednorazowy, pakowany pojedynczo,  na każdym opakowaniu nadruk  nr serii i daty ważności. Okres ważności min. 12 m-cy od daty dostawy. Do oferty należy dołączyć badania in vitro potwierdzające mniejszy transfer bakterii do światła cewnika w porównaniu do innych rozwiązań   Wejście od strony dostępu naczyniowego zabezpieczone protektorem. na końcu linii łącznik obrotowy.</t>
  </si>
  <si>
    <t>Łącznik bezigłowy kompatybilny z końcówką luer i luer lock , o przepływie min. 165 ml/min. możliwość podłączenia u pacjenta przez 700  aktywacji (użyć) lub 7 dni . Długość robocza zaworu 2-2,5 cm, długość całkowita 3,3 cm. Łącznik posiada przeźroczystą obudowę, zawór w postaci bezbarwnej, jednoelementowej, silikonowej membrany z gładką powierzchnią do dezynfekcji (jednorodna materiałowo powierzchnia styku końcówki Luer), prosty tor przepływu i minimalna przestrzeń martwa .0.04 ml, zapewniany przez wewnętrzną stożkową kaniulę. Wnętrze z jedną ruchomą częścią, pozbawione części mechanicznych i metalowych. Dostosowany do użytku z krwią, tłuszczami, alkoholami, chlorheksydyną, oraz lekami chemioterapeutycznymi.  o wytrzymałości na ciśnienie zwrotne i ciśnienie płynu iniekcyjnego min. 60 psi. Neutralne ciśnienie bez  względu na sekwencję klemowania. Wejście donaczyniowe zabezpieczone protektorem. Sterylny- sterylizacja radiacyjna . jednorazowy, pakowany pojedynczo,  na każdym opakowaniu nadruk  nr serii i daty ważności. Okres ważności min. 12 m-cy od daty dostawy. Do oferty należy dołączyć badania in vitro potwierdzające mniejszy transfer bakterii do światła cewnika w porównaniu do innych rozwiązań</t>
  </si>
  <si>
    <t>Zamknięty system obsługi centralnych dostępów żylnych
Bezigłowy łącznik do cewników do hemodializ do wielokrotnego nakłucia, bez lateksu i części metalowych pozwalający na wykonanie co najmniej 3-ch dializ bez wymiany. Wewnętrzny przepływ przez łącznik o szybkości powyżej 600ml/min. Przyrząd nie zawierający lateksu, DEHP, poliwęglanu. Pakowane pojedynczo. Opakowanie zbiorcze 100 szt. Produkt sterylny.</t>
  </si>
  <si>
    <t>Rampa w systemie bezkranikowym z szesciu łączników, umożliwiający podłączenie co najmniej 6 drenów. Łączniki ułożone na rampie równolegle i symetrycznie po trzy łączniki z każdej strony. Łączniki charakteryzujące się całkowicie prostą drogą przepywu i minimalną przestrzenią martwą dzięki zastosowaniu wewnętrznej stożkowej kaniuli i podzielnej membrany. Każdy z łączników wyposażony w zastawkę antyzwrotną uniemożliwiającą cofanie i mieszanie się płynów.  Długość całego systemu maksymalnie 10 cm, objętość wypełnienia 0,75 ml. Końcówka rampy przystosowana do końcówek LUER LOCK, z jednej strony końcówka rotacyjna z drugiej zakończenie z zastawką zwrotną. Przy odłączaniu strzykawki, pompy ciśnieniowej neutralne ciśnienie, bez efektu zasysania krwi. Ilość aktywacji 100 w okresie 7 dni. Do wielokrotnego kontaktu z krwią, i lipidami, chemioterapeutykami, chlohexydyną i alkoholami, podłączenie luer i luer-lock, nie zawiera DEHP, lateksu i części metalowych, produkt sterylny, pakowany pojedyńczo.</t>
  </si>
  <si>
    <t>Rampa w systemie bezkranikowymy się z szesciu łączników, umożliwiający podłączenie co najmniej 6 drenów. System z drenem podłączeniowym i klemą zatrzaskową. Łączniki ułożone na rampie równolegle i symetrycznie po trzy łączniki z każdej strony. Każdy z łączników wyposażony w zastawkę antyzwrotną uniemożliwiającą cofanie i mieszanie się płynów. Łączniki charakteryzujące się całkowicie prostą drogą przepywu i minimalną przestrzenią martwą dzięki zastosowaniu wewnętrznej stożkowej kaniuli i podzielnej membrany. Długość całego systemu maksymalnie 18 cm, objętość wypełnienia 1,1 ml. Końcówka rampy przystosowana do końcówek LUER LOCK. Przy odłączaniu strzykawki, pompy ciśnieniowej neutralne ciśnienie, bez efektu zasysania krwi.  Czas stosowania nie dłużej niż 7 dni, lub 100 aktywacji w zależności co nastąpi pierwsze.  Do wielokrotnego kontaktu z krwią, i lipidami, chemioterapeutykami, chlohexydyną i alkoholami, podłączenie luer i luer-lock, nie zawiera DEHP, lateksu i części metalowych, produkt sterylny, pakowany pojedyńczo.</t>
  </si>
  <si>
    <t>System z portem bezigłowym do pobierania leku, objetość napełniania ok. 0,16 ml, ilość aktywacji 600, niedłużej niż 7 dni. Do wielokrotnego kontaktu z krwią, lipidami, chemioterapeutykami, chlohexydyną i alkoholami, podłączenie luer i luer-lock, nie zawiera DEHP, lateksu i części metalowych.</t>
  </si>
  <si>
    <t>Podwójny kranik z trzema portami bezigłowymi Clave o pojemności 0,76 ml, ilość aktywacji 600, niedłużej niż 7 dni.  Do wielokrotnego  kontaktu z krwią, lipidami, chemioterapeutykami, chlohexydyną i alkoholami,  nie zawiera DEHP, lateksu i części metalowych, produkt sterylny, pakowany pojedyńczo.</t>
  </si>
  <si>
    <t>Kranik z 2 portami bezigłowymi (długość systemu 109 cm) o parametrach:   o pojemności 5,4 ml, szybkość przepływu 160 ml/min. ilość aktywacji 600 niedłużej niż do 7 dni stosowania.  Do wielokrotnego kantaktu z krwią, lipidami, chemioterapeutykami, chlohexydyną i alkoholami, podłączenie luer i luer-lock, nie zawiera DEHP, lateksu i części metalowych, produkt sterylny, pakowany pojedyńczo.</t>
  </si>
  <si>
    <t>Kranik z 2 portami bezigłowymi (długość systemu 6 cm) o parametrach:   przestrzeń martwa 0,04 ml, szybkość przepływu 165 ml/min. Ilość aktywacji 600, do 7 dni stosowania. Do wielokrotnego kantaktu z krwią, lipidami, chemioterapeutykami, chlohexydyną i alkoholami, podłączenie luer i luer-lock, nie zawiera DEHP, lateksu i części metalowych, produkt sterylny, pakowany pojedyńczo.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</si>
</sst>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1" xfId="0" applyNumberFormat="1" applyBorder="1" applyAlignment="1" applyProtection="1">
      <alignment horizontal="center"/>
      <protection locked="0"/>
    </xf>
    <xf numFmtId="1" fontId="0" fillId="0" borderId="1" xfId="0" applyNumberFormat="1" applyBorder="1" applyAlignment="1">
      <alignment horizontal="center"/>
    </xf>
    <xf numFmtId="1" fontId="0" fillId="0" borderId="0" xfId="0" applyNumberFormat="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65" x14ac:dyDescent="0.25">
      <c r="A4" s="4">
        <v>1</v>
      </c>
      <c r="B4" s="7"/>
      <c r="C4" s="7" t="s">
        <v>16</v>
      </c>
      <c r="D4" s="7" t="s">
        <v>17</v>
      </c>
      <c r="E4" s="7"/>
      <c r="F4" s="7"/>
      <c r="G4" s="7"/>
      <c r="H4" s="4" t="s">
        <v>18</v>
      </c>
      <c r="I4" s="4"/>
      <c r="J4" s="6">
        <v>20000</v>
      </c>
      <c r="K4" s="6"/>
      <c r="L4" s="5">
        <f>ROUND(K4*((100+N4)/100),2)</f>
        <v>0</v>
      </c>
      <c r="M4" s="5">
        <f>J4*K4</f>
        <v>0</v>
      </c>
      <c r="N4" s="10"/>
      <c r="O4" s="5">
        <f>J4*L4</f>
        <v>0</v>
      </c>
    </row>
    <row r="5" spans="1:15" x14ac:dyDescent="0.25">
      <c r="I5" t="s">
        <v>19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80" x14ac:dyDescent="0.25">
      <c r="A4" s="4">
        <v>2</v>
      </c>
      <c r="B4" s="7"/>
      <c r="C4" s="7" t="s">
        <v>16</v>
      </c>
      <c r="D4" s="7" t="s">
        <v>21</v>
      </c>
      <c r="E4" s="7"/>
      <c r="F4" s="7"/>
      <c r="G4" s="7"/>
      <c r="H4" s="4" t="s">
        <v>22</v>
      </c>
      <c r="I4" s="4"/>
      <c r="J4" s="6">
        <v>300</v>
      </c>
      <c r="K4" s="6"/>
      <c r="L4" s="5">
        <f>ROUND(K4*((100+N4)/100),2)</f>
        <v>0</v>
      </c>
      <c r="M4" s="5">
        <f>J4*K4</f>
        <v>0</v>
      </c>
      <c r="N4" s="10"/>
      <c r="O4" s="5">
        <f>J4*L4</f>
        <v>0</v>
      </c>
    </row>
    <row r="5" spans="1:15" x14ac:dyDescent="0.25">
      <c r="I5" t="s">
        <v>19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23</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65" x14ac:dyDescent="0.25">
      <c r="A4" s="4">
        <v>3</v>
      </c>
      <c r="B4" s="7"/>
      <c r="C4" s="7" t="s">
        <v>16</v>
      </c>
      <c r="D4" s="7" t="s">
        <v>24</v>
      </c>
      <c r="E4" s="7"/>
      <c r="F4" s="7"/>
      <c r="G4" s="7"/>
      <c r="H4" s="4" t="s">
        <v>22</v>
      </c>
      <c r="I4" s="4"/>
      <c r="J4" s="6">
        <v>100</v>
      </c>
      <c r="K4" s="6"/>
      <c r="L4" s="5">
        <f>ROUND(K4*((100+N4)/100),2)</f>
        <v>0</v>
      </c>
      <c r="M4" s="5">
        <f>J4*K4</f>
        <v>0</v>
      </c>
      <c r="N4" s="10"/>
      <c r="O4" s="5">
        <f>J4*L4</f>
        <v>0</v>
      </c>
    </row>
    <row r="5" spans="1:15" x14ac:dyDescent="0.25">
      <c r="I5" t="s">
        <v>19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
  <sheetViews>
    <sheetView workbookViewId="0">
      <selection activeCell="N11" sqref="N11"/>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25</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65" x14ac:dyDescent="0.25">
      <c r="A4" s="4">
        <v>4</v>
      </c>
      <c r="B4" s="7"/>
      <c r="C4" s="7" t="s">
        <v>16</v>
      </c>
      <c r="D4" s="7" t="s">
        <v>26</v>
      </c>
      <c r="E4" s="7"/>
      <c r="F4" s="7"/>
      <c r="G4" s="7"/>
      <c r="H4" s="4" t="s">
        <v>18</v>
      </c>
      <c r="I4" s="4"/>
      <c r="J4" s="6">
        <v>300</v>
      </c>
      <c r="K4" s="6"/>
      <c r="L4" s="5">
        <f t="shared" ref="L4:L10" si="0">ROUND(K4*((100+N4)/100),2)</f>
        <v>0</v>
      </c>
      <c r="M4" s="5">
        <f t="shared" ref="M4:M10" si="1">J4*K4</f>
        <v>0</v>
      </c>
      <c r="N4" s="10"/>
      <c r="O4" s="5">
        <f t="shared" ref="O4:O10" si="2">J4*L4</f>
        <v>0</v>
      </c>
    </row>
    <row r="5" spans="1:15" ht="165" x14ac:dyDescent="0.25">
      <c r="A5" s="4">
        <v>5</v>
      </c>
      <c r="B5" s="7"/>
      <c r="C5" s="7" t="s">
        <v>16</v>
      </c>
      <c r="D5" s="7" t="s">
        <v>27</v>
      </c>
      <c r="E5" s="7"/>
      <c r="F5" s="7"/>
      <c r="G5" s="7"/>
      <c r="H5" s="4" t="s">
        <v>18</v>
      </c>
      <c r="I5" s="4"/>
      <c r="J5" s="6">
        <v>200</v>
      </c>
      <c r="K5" s="6"/>
      <c r="L5" s="5">
        <f t="shared" si="0"/>
        <v>0</v>
      </c>
      <c r="M5" s="5">
        <f t="shared" si="1"/>
        <v>0</v>
      </c>
      <c r="N5" s="10"/>
      <c r="O5" s="5">
        <f t="shared" si="2"/>
        <v>0</v>
      </c>
    </row>
    <row r="6" spans="1:15" ht="165" x14ac:dyDescent="0.25">
      <c r="A6" s="4">
        <v>6</v>
      </c>
      <c r="B6" s="7"/>
      <c r="C6" s="7" t="s">
        <v>16</v>
      </c>
      <c r="D6" s="7" t="s">
        <v>28</v>
      </c>
      <c r="E6" s="7"/>
      <c r="F6" s="7"/>
      <c r="G6" s="7"/>
      <c r="H6" s="4" t="s">
        <v>18</v>
      </c>
      <c r="I6" s="4"/>
      <c r="J6" s="6">
        <v>400</v>
      </c>
      <c r="K6" s="6"/>
      <c r="L6" s="5">
        <f t="shared" si="0"/>
        <v>0</v>
      </c>
      <c r="M6" s="5">
        <f t="shared" si="1"/>
        <v>0</v>
      </c>
      <c r="N6" s="10"/>
      <c r="O6" s="5">
        <f t="shared" si="2"/>
        <v>0</v>
      </c>
    </row>
    <row r="7" spans="1:15" ht="165" x14ac:dyDescent="0.25">
      <c r="A7" s="4">
        <v>7</v>
      </c>
      <c r="B7" s="7"/>
      <c r="C7" s="7" t="s">
        <v>16</v>
      </c>
      <c r="D7" s="7" t="s">
        <v>29</v>
      </c>
      <c r="E7" s="7"/>
      <c r="F7" s="7"/>
      <c r="G7" s="7"/>
      <c r="H7" s="4" t="s">
        <v>18</v>
      </c>
      <c r="I7" s="4"/>
      <c r="J7" s="6">
        <v>100</v>
      </c>
      <c r="K7" s="6"/>
      <c r="L7" s="5">
        <f t="shared" si="0"/>
        <v>0</v>
      </c>
      <c r="M7" s="5">
        <f t="shared" si="1"/>
        <v>0</v>
      </c>
      <c r="N7" s="10"/>
      <c r="O7" s="5">
        <f t="shared" si="2"/>
        <v>0</v>
      </c>
    </row>
    <row r="8" spans="1:15" ht="165" x14ac:dyDescent="0.25">
      <c r="A8" s="4">
        <v>8</v>
      </c>
      <c r="B8" s="7"/>
      <c r="C8" s="7" t="s">
        <v>16</v>
      </c>
      <c r="D8" s="7" t="s">
        <v>30</v>
      </c>
      <c r="E8" s="7"/>
      <c r="F8" s="7"/>
      <c r="G8" s="7"/>
      <c r="H8" s="4" t="s">
        <v>18</v>
      </c>
      <c r="I8" s="4"/>
      <c r="J8" s="6">
        <v>100</v>
      </c>
      <c r="K8" s="6"/>
      <c r="L8" s="5">
        <f t="shared" si="0"/>
        <v>0</v>
      </c>
      <c r="M8" s="5">
        <f t="shared" si="1"/>
        <v>0</v>
      </c>
      <c r="N8" s="10"/>
      <c r="O8" s="5">
        <f t="shared" si="2"/>
        <v>0</v>
      </c>
    </row>
    <row r="9" spans="1:15" ht="165" x14ac:dyDescent="0.25">
      <c r="A9" s="4">
        <v>9</v>
      </c>
      <c r="B9" s="7"/>
      <c r="C9" s="7" t="s">
        <v>16</v>
      </c>
      <c r="D9" s="7" t="s">
        <v>31</v>
      </c>
      <c r="E9" s="7"/>
      <c r="F9" s="7"/>
      <c r="G9" s="7"/>
      <c r="H9" s="4" t="s">
        <v>18</v>
      </c>
      <c r="I9" s="4"/>
      <c r="J9" s="6">
        <v>300</v>
      </c>
      <c r="K9" s="6"/>
      <c r="L9" s="5">
        <f t="shared" si="0"/>
        <v>0</v>
      </c>
      <c r="M9" s="5">
        <f t="shared" si="1"/>
        <v>0</v>
      </c>
      <c r="N9" s="10"/>
      <c r="O9" s="5">
        <f t="shared" si="2"/>
        <v>0</v>
      </c>
    </row>
    <row r="10" spans="1:15" ht="165" x14ac:dyDescent="0.25">
      <c r="A10" s="4">
        <v>10</v>
      </c>
      <c r="B10" s="7"/>
      <c r="C10" s="7" t="s">
        <v>16</v>
      </c>
      <c r="D10" s="7" t="s">
        <v>32</v>
      </c>
      <c r="E10" s="7"/>
      <c r="F10" s="7"/>
      <c r="G10" s="7"/>
      <c r="H10" s="4" t="s">
        <v>18</v>
      </c>
      <c r="I10" s="4"/>
      <c r="J10" s="6">
        <v>5000</v>
      </c>
      <c r="K10" s="6"/>
      <c r="L10" s="5">
        <f t="shared" si="0"/>
        <v>0</v>
      </c>
      <c r="M10" s="5">
        <f t="shared" si="1"/>
        <v>0</v>
      </c>
      <c r="N10" s="10"/>
      <c r="O10" s="5">
        <f t="shared" si="2"/>
        <v>0</v>
      </c>
    </row>
    <row r="11" spans="1:15" x14ac:dyDescent="0.25">
      <c r="I11" t="s">
        <v>19</v>
      </c>
      <c r="J11" s="5"/>
      <c r="K11" s="5"/>
      <c r="L11" s="5"/>
      <c r="M11" s="5">
        <f>SUM(M4:M10)</f>
        <v>0</v>
      </c>
      <c r="N11" s="11"/>
      <c r="O11" s="5">
        <f>SUM(O4:O10)</f>
        <v>0</v>
      </c>
    </row>
  </sheetData>
  <sheetProtection sheet="1"/>
  <pageMargins left="0.7" right="0.7" top="0.75" bottom="0.75" header="0.3" footer="0.3"/>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33</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65" x14ac:dyDescent="0.25">
      <c r="A4" s="4">
        <v>11</v>
      </c>
      <c r="B4" s="7"/>
      <c r="C4" s="7" t="s">
        <v>16</v>
      </c>
      <c r="D4" s="7" t="s">
        <v>34</v>
      </c>
      <c r="E4" s="7"/>
      <c r="F4" s="7"/>
      <c r="G4" s="7"/>
      <c r="H4" s="4" t="s">
        <v>18</v>
      </c>
      <c r="I4" s="4"/>
      <c r="J4" s="6">
        <v>1500</v>
      </c>
      <c r="K4" s="6"/>
      <c r="L4" s="5">
        <f>ROUND(K4*((100+N4)/100),2)</f>
        <v>0</v>
      </c>
      <c r="M4" s="5">
        <f>J4*K4</f>
        <v>0</v>
      </c>
      <c r="N4" s="10"/>
      <c r="O4" s="5">
        <f>J4*L4</f>
        <v>0</v>
      </c>
    </row>
    <row r="5" spans="1:15" x14ac:dyDescent="0.25">
      <c r="I5" t="s">
        <v>19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8"/>
  <sheetViews>
    <sheetView workbookViewId="0">
      <selection activeCell="N8" sqref="N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35</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65" x14ac:dyDescent="0.25">
      <c r="A4" s="4">
        <v>12</v>
      </c>
      <c r="B4" s="7"/>
      <c r="C4" s="7" t="s">
        <v>16</v>
      </c>
      <c r="D4" s="7" t="s">
        <v>36</v>
      </c>
      <c r="E4" s="7"/>
      <c r="F4" s="7"/>
      <c r="G4" s="7"/>
      <c r="H4" s="4" t="s">
        <v>18</v>
      </c>
      <c r="I4" s="4"/>
      <c r="J4" s="6">
        <v>2000</v>
      </c>
      <c r="K4" s="6"/>
      <c r="L4" s="5">
        <f>ROUND(K4*((100+N4)/100),2)</f>
        <v>0</v>
      </c>
      <c r="M4" s="5">
        <f>J4*K4</f>
        <v>0</v>
      </c>
      <c r="N4" s="10"/>
      <c r="O4" s="5">
        <f>J4*L4</f>
        <v>0</v>
      </c>
    </row>
    <row r="5" spans="1:15" ht="165" x14ac:dyDescent="0.25">
      <c r="A5" s="4">
        <v>13</v>
      </c>
      <c r="B5" s="7"/>
      <c r="C5" s="7" t="s">
        <v>16</v>
      </c>
      <c r="D5" s="7" t="s">
        <v>37</v>
      </c>
      <c r="E5" s="7"/>
      <c r="F5" s="7"/>
      <c r="G5" s="7"/>
      <c r="H5" s="4" t="s">
        <v>22</v>
      </c>
      <c r="I5" s="4"/>
      <c r="J5" s="6">
        <v>4000</v>
      </c>
      <c r="K5" s="6"/>
      <c r="L5" s="5">
        <f>ROUND(K5*((100+N5)/100),2)</f>
        <v>0</v>
      </c>
      <c r="M5" s="5">
        <f>J5*K5</f>
        <v>0</v>
      </c>
      <c r="N5" s="10"/>
      <c r="O5" s="5">
        <f>J5*L5</f>
        <v>0</v>
      </c>
    </row>
    <row r="6" spans="1:15" ht="165" x14ac:dyDescent="0.25">
      <c r="A6" s="4">
        <v>14</v>
      </c>
      <c r="B6" s="7"/>
      <c r="C6" s="7" t="s">
        <v>16</v>
      </c>
      <c r="D6" s="7" t="s">
        <v>38</v>
      </c>
      <c r="E6" s="7"/>
      <c r="F6" s="7"/>
      <c r="G6" s="7"/>
      <c r="H6" s="4" t="s">
        <v>22</v>
      </c>
      <c r="I6" s="4"/>
      <c r="J6" s="6">
        <v>7000</v>
      </c>
      <c r="K6" s="6"/>
      <c r="L6" s="5">
        <f>ROUND(K6*((100+N6)/100),2)</f>
        <v>0</v>
      </c>
      <c r="M6" s="5">
        <f>J6*K6</f>
        <v>0</v>
      </c>
      <c r="N6" s="10"/>
      <c r="O6" s="5">
        <f>J6*L6</f>
        <v>0</v>
      </c>
    </row>
    <row r="7" spans="1:15" ht="165" x14ac:dyDescent="0.25">
      <c r="A7" s="4">
        <v>15</v>
      </c>
      <c r="B7" s="7"/>
      <c r="C7" s="7" t="s">
        <v>16</v>
      </c>
      <c r="D7" s="7" t="s">
        <v>39</v>
      </c>
      <c r="E7" s="7"/>
      <c r="F7" s="7"/>
      <c r="G7" s="7"/>
      <c r="H7" s="4" t="s">
        <v>22</v>
      </c>
      <c r="I7" s="4"/>
      <c r="J7" s="6">
        <v>2500</v>
      </c>
      <c r="K7" s="6"/>
      <c r="L7" s="5">
        <f>ROUND(K7*((100+N7)/100),2)</f>
        <v>0</v>
      </c>
      <c r="M7" s="5">
        <f>J7*K7</f>
        <v>0</v>
      </c>
      <c r="N7" s="10"/>
      <c r="O7" s="5">
        <f>J7*L7</f>
        <v>0</v>
      </c>
    </row>
    <row r="8" spans="1:15" x14ac:dyDescent="0.25">
      <c r="I8" t="s">
        <v>19</v>
      </c>
      <c r="J8" s="5"/>
      <c r="K8" s="5"/>
      <c r="L8" s="5"/>
      <c r="M8" s="5">
        <f>SUM(M4:M7)</f>
        <v>0</v>
      </c>
      <c r="N8" s="11"/>
      <c r="O8" s="5">
        <f>SUM(O4:O7)</f>
        <v>0</v>
      </c>
    </row>
  </sheetData>
  <sheetProtection sheet="1"/>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65" x14ac:dyDescent="0.25">
      <c r="A4" s="4">
        <v>16</v>
      </c>
      <c r="B4" s="7"/>
      <c r="C4" s="7" t="s">
        <v>16</v>
      </c>
      <c r="D4" s="7" t="s">
        <v>41</v>
      </c>
      <c r="E4" s="7"/>
      <c r="F4" s="7"/>
      <c r="G4" s="7"/>
      <c r="H4" s="4" t="s">
        <v>18</v>
      </c>
      <c r="I4" s="4"/>
      <c r="J4" s="6">
        <v>4000</v>
      </c>
      <c r="K4" s="6"/>
      <c r="L4" s="5">
        <f>ROUND(K4*((100+N4)/100),2)</f>
        <v>0</v>
      </c>
      <c r="M4" s="5">
        <f>J4*K4</f>
        <v>0</v>
      </c>
      <c r="N4" s="10"/>
      <c r="O4" s="5">
        <f>J4*L4</f>
        <v>0</v>
      </c>
    </row>
    <row r="5" spans="1:15" x14ac:dyDescent="0.25">
      <c r="I5" t="s">
        <v>19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7"/>
  <sheetViews>
    <sheetView workbookViewId="0">
      <selection activeCell="N7" sqref="N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65" x14ac:dyDescent="0.25">
      <c r="A4" s="4">
        <v>17</v>
      </c>
      <c r="B4" s="7"/>
      <c r="C4" s="7" t="s">
        <v>16</v>
      </c>
      <c r="D4" s="7" t="s">
        <v>43</v>
      </c>
      <c r="E4" s="7"/>
      <c r="F4" s="7"/>
      <c r="G4" s="7"/>
      <c r="H4" s="4" t="s">
        <v>18</v>
      </c>
      <c r="I4" s="4"/>
      <c r="J4" s="6">
        <v>6000</v>
      </c>
      <c r="K4" s="6"/>
      <c r="L4" s="5">
        <f>ROUND(K4*((100+N4)/100),2)</f>
        <v>0</v>
      </c>
      <c r="M4" s="5">
        <f>J4*K4</f>
        <v>0</v>
      </c>
      <c r="N4" s="10"/>
      <c r="O4" s="5">
        <f>J4*L4</f>
        <v>0</v>
      </c>
    </row>
    <row r="5" spans="1:15" ht="165" x14ac:dyDescent="0.25">
      <c r="A5" s="4">
        <v>18</v>
      </c>
      <c r="B5" s="7"/>
      <c r="C5" s="7" t="s">
        <v>16</v>
      </c>
      <c r="D5" s="7" t="s">
        <v>44</v>
      </c>
      <c r="E5" s="7"/>
      <c r="F5" s="7"/>
      <c r="G5" s="7"/>
      <c r="H5" s="4" t="s">
        <v>18</v>
      </c>
      <c r="I5" s="4"/>
      <c r="J5" s="6">
        <v>3000</v>
      </c>
      <c r="K5" s="6"/>
      <c r="L5" s="5">
        <f>ROUND(K5*((100+N5)/100),2)</f>
        <v>0</v>
      </c>
      <c r="M5" s="5">
        <f>J5*K5</f>
        <v>0</v>
      </c>
      <c r="N5" s="10"/>
      <c r="O5" s="5">
        <f>J5*L5</f>
        <v>0</v>
      </c>
    </row>
    <row r="6" spans="1:15" ht="165" x14ac:dyDescent="0.25">
      <c r="A6" s="4">
        <v>19</v>
      </c>
      <c r="B6" s="7"/>
      <c r="C6" s="7" t="s">
        <v>16</v>
      </c>
      <c r="D6" s="7" t="s">
        <v>45</v>
      </c>
      <c r="E6" s="7"/>
      <c r="F6" s="7"/>
      <c r="G6" s="7"/>
      <c r="H6" s="4" t="s">
        <v>18</v>
      </c>
      <c r="I6" s="4"/>
      <c r="J6" s="6">
        <v>10000</v>
      </c>
      <c r="K6" s="6"/>
      <c r="L6" s="5">
        <f>ROUND(K6*((100+N6)/100),2)</f>
        <v>0</v>
      </c>
      <c r="M6" s="5">
        <f>J6*K6</f>
        <v>0</v>
      </c>
      <c r="N6" s="10"/>
      <c r="O6" s="5">
        <f>J6*L6</f>
        <v>0</v>
      </c>
    </row>
    <row r="7" spans="1:15" x14ac:dyDescent="0.25">
      <c r="I7" t="s">
        <v>19</v>
      </c>
      <c r="J7" s="5"/>
      <c r="K7" s="5"/>
      <c r="L7" s="5"/>
      <c r="M7" s="5">
        <f>SUM(M4:M6)</f>
        <v>0</v>
      </c>
      <c r="N7" s="11"/>
      <c r="O7" s="5">
        <f>SUM(O4:O6)</f>
        <v>0</v>
      </c>
    </row>
  </sheetData>
  <sheetProtection sheet="1"/>
  <pageMargins left="0.7" right="0.7" top="0.75" bottom="0.75" header="0.3" footer="0.3"/>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13"/>
  <sheetViews>
    <sheetView tabSelected="1" workbookViewId="0">
      <selection activeCell="N13" sqref="N13"/>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409.5" x14ac:dyDescent="0.25">
      <c r="A4" s="4">
        <v>20</v>
      </c>
      <c r="B4" s="7"/>
      <c r="C4" s="7" t="s">
        <v>16</v>
      </c>
      <c r="D4" s="7" t="s">
        <v>47</v>
      </c>
      <c r="E4" s="7"/>
      <c r="F4" s="7"/>
      <c r="G4" s="7"/>
      <c r="H4" s="4" t="s">
        <v>18</v>
      </c>
      <c r="I4" s="4"/>
      <c r="J4" s="6">
        <v>2000</v>
      </c>
      <c r="K4" s="6"/>
      <c r="L4" s="5">
        <f t="shared" ref="L4:L12" si="0">ROUND(K4*((100+N4)/100),2)</f>
        <v>0</v>
      </c>
      <c r="M4" s="5">
        <f t="shared" ref="M4:M12" si="1">J4*K4</f>
        <v>0</v>
      </c>
      <c r="N4" s="10"/>
      <c r="O4" s="5">
        <f t="shared" ref="O4:O12" si="2">J4*L4</f>
        <v>0</v>
      </c>
    </row>
    <row r="5" spans="1:15" ht="315" x14ac:dyDescent="0.25">
      <c r="A5" s="4">
        <v>21</v>
      </c>
      <c r="B5" s="7"/>
      <c r="C5" s="7" t="s">
        <v>16</v>
      </c>
      <c r="D5" s="7" t="s">
        <v>48</v>
      </c>
      <c r="E5" s="7"/>
      <c r="F5" s="7"/>
      <c r="G5" s="7"/>
      <c r="H5" s="4" t="s">
        <v>18</v>
      </c>
      <c r="I5" s="4"/>
      <c r="J5" s="6">
        <v>2000</v>
      </c>
      <c r="K5" s="6"/>
      <c r="L5" s="5">
        <f t="shared" si="0"/>
        <v>0</v>
      </c>
      <c r="M5" s="5">
        <f t="shared" si="1"/>
        <v>0</v>
      </c>
      <c r="N5" s="10"/>
      <c r="O5" s="5">
        <f t="shared" si="2"/>
        <v>0</v>
      </c>
    </row>
    <row r="6" spans="1:15" ht="165" x14ac:dyDescent="0.25">
      <c r="A6" s="4">
        <v>22</v>
      </c>
      <c r="B6" s="7"/>
      <c r="C6" s="7" t="s">
        <v>16</v>
      </c>
      <c r="D6" s="7" t="s">
        <v>49</v>
      </c>
      <c r="E6" s="7"/>
      <c r="F6" s="7"/>
      <c r="G6" s="7"/>
      <c r="H6" s="4" t="s">
        <v>18</v>
      </c>
      <c r="I6" s="4"/>
      <c r="J6" s="6">
        <v>5000</v>
      </c>
      <c r="K6" s="6"/>
      <c r="L6" s="5">
        <f t="shared" si="0"/>
        <v>0</v>
      </c>
      <c r="M6" s="5">
        <f t="shared" si="1"/>
        <v>0</v>
      </c>
      <c r="N6" s="10"/>
      <c r="O6" s="5">
        <f t="shared" si="2"/>
        <v>0</v>
      </c>
    </row>
    <row r="7" spans="1:15" ht="270" x14ac:dyDescent="0.25">
      <c r="A7" s="4">
        <v>23</v>
      </c>
      <c r="B7" s="7"/>
      <c r="C7" s="7" t="s">
        <v>16</v>
      </c>
      <c r="D7" s="7" t="s">
        <v>50</v>
      </c>
      <c r="E7" s="7"/>
      <c r="F7" s="7"/>
      <c r="G7" s="7"/>
      <c r="H7" s="4" t="s">
        <v>18</v>
      </c>
      <c r="I7" s="4"/>
      <c r="J7" s="6">
        <v>300</v>
      </c>
      <c r="K7" s="6"/>
      <c r="L7" s="5">
        <f t="shared" si="0"/>
        <v>0</v>
      </c>
      <c r="M7" s="5">
        <f t="shared" si="1"/>
        <v>0</v>
      </c>
      <c r="N7" s="10"/>
      <c r="O7" s="5">
        <f t="shared" si="2"/>
        <v>0</v>
      </c>
    </row>
    <row r="8" spans="1:15" ht="285" x14ac:dyDescent="0.25">
      <c r="A8" s="4">
        <v>24</v>
      </c>
      <c r="B8" s="7"/>
      <c r="C8" s="7" t="s">
        <v>16</v>
      </c>
      <c r="D8" s="7" t="s">
        <v>51</v>
      </c>
      <c r="E8" s="7"/>
      <c r="F8" s="7"/>
      <c r="G8" s="7"/>
      <c r="H8" s="4" t="s">
        <v>18</v>
      </c>
      <c r="I8" s="4"/>
      <c r="J8" s="6">
        <v>300</v>
      </c>
      <c r="K8" s="6"/>
      <c r="L8" s="5">
        <f t="shared" si="0"/>
        <v>0</v>
      </c>
      <c r="M8" s="5">
        <f t="shared" si="1"/>
        <v>0</v>
      </c>
      <c r="N8" s="10"/>
      <c r="O8" s="5">
        <f t="shared" si="2"/>
        <v>0</v>
      </c>
    </row>
    <row r="9" spans="1:15" ht="165" x14ac:dyDescent="0.25">
      <c r="A9" s="4">
        <v>25</v>
      </c>
      <c r="B9" s="7"/>
      <c r="C9" s="7" t="s">
        <v>16</v>
      </c>
      <c r="D9" s="7" t="s">
        <v>52</v>
      </c>
      <c r="E9" s="7"/>
      <c r="F9" s="7"/>
      <c r="G9" s="7"/>
      <c r="H9" s="4" t="s">
        <v>18</v>
      </c>
      <c r="I9" s="4"/>
      <c r="J9" s="6">
        <v>200</v>
      </c>
      <c r="K9" s="6"/>
      <c r="L9" s="5">
        <f t="shared" si="0"/>
        <v>0</v>
      </c>
      <c r="M9" s="5">
        <f t="shared" si="1"/>
        <v>0</v>
      </c>
      <c r="N9" s="10"/>
      <c r="O9" s="5">
        <f t="shared" si="2"/>
        <v>0</v>
      </c>
    </row>
    <row r="10" spans="1:15" ht="165" x14ac:dyDescent="0.25">
      <c r="A10" s="4">
        <v>26</v>
      </c>
      <c r="B10" s="7"/>
      <c r="C10" s="7" t="s">
        <v>16</v>
      </c>
      <c r="D10" s="7" t="s">
        <v>53</v>
      </c>
      <c r="E10" s="7"/>
      <c r="F10" s="7"/>
      <c r="G10" s="7"/>
      <c r="H10" s="4" t="s">
        <v>18</v>
      </c>
      <c r="I10" s="4"/>
      <c r="J10" s="6">
        <v>400</v>
      </c>
      <c r="K10" s="6"/>
      <c r="L10" s="5">
        <f t="shared" si="0"/>
        <v>0</v>
      </c>
      <c r="M10" s="5">
        <f t="shared" si="1"/>
        <v>0</v>
      </c>
      <c r="N10" s="10"/>
      <c r="O10" s="5">
        <f t="shared" si="2"/>
        <v>0</v>
      </c>
    </row>
    <row r="11" spans="1:15" ht="165" x14ac:dyDescent="0.25">
      <c r="A11" s="4">
        <v>27</v>
      </c>
      <c r="B11" s="7"/>
      <c r="C11" s="7" t="s">
        <v>16</v>
      </c>
      <c r="D11" s="7" t="s">
        <v>54</v>
      </c>
      <c r="E11" s="7"/>
      <c r="F11" s="7"/>
      <c r="G11" s="7"/>
      <c r="H11" s="4" t="s">
        <v>18</v>
      </c>
      <c r="I11" s="4"/>
      <c r="J11" s="6">
        <v>100</v>
      </c>
      <c r="K11" s="6"/>
      <c r="L11" s="5">
        <f t="shared" si="0"/>
        <v>0</v>
      </c>
      <c r="M11" s="5">
        <f t="shared" si="1"/>
        <v>0</v>
      </c>
      <c r="N11" s="10"/>
      <c r="O11" s="5">
        <f t="shared" si="2"/>
        <v>0</v>
      </c>
    </row>
    <row r="12" spans="1:15" ht="165" x14ac:dyDescent="0.25">
      <c r="A12" s="4">
        <v>28</v>
      </c>
      <c r="B12" s="7"/>
      <c r="C12" s="7" t="s">
        <v>16</v>
      </c>
      <c r="D12" s="7" t="s">
        <v>55</v>
      </c>
      <c r="E12" s="7"/>
      <c r="F12" s="7"/>
      <c r="G12" s="7"/>
      <c r="H12" s="4" t="s">
        <v>18</v>
      </c>
      <c r="I12" s="4"/>
      <c r="J12" s="6">
        <v>400</v>
      </c>
      <c r="K12" s="6"/>
      <c r="L12" s="5">
        <f t="shared" si="0"/>
        <v>0</v>
      </c>
      <c r="M12" s="5">
        <f t="shared" si="1"/>
        <v>0</v>
      </c>
      <c r="N12" s="10"/>
      <c r="O12" s="5">
        <f t="shared" si="2"/>
        <v>0</v>
      </c>
    </row>
    <row r="13" spans="1:15" x14ac:dyDescent="0.25">
      <c r="I13" t="s">
        <v>19</v>
      </c>
      <c r="J13" s="5"/>
      <c r="K13" s="5"/>
      <c r="L13" s="5"/>
      <c r="M13" s="5">
        <f>SUM(M4:M12)</f>
        <v>0</v>
      </c>
      <c r="N13" s="11"/>
      <c r="O13" s="5">
        <f>SUM(O4:O12)</f>
        <v>0</v>
      </c>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(P1) mini-spike</vt:lpstr>
      <vt:lpstr>(P2) igła z filtrem</vt:lpstr>
      <vt:lpstr>(P3) igła do pobierania leków</vt:lpstr>
      <vt:lpstr>(P4) igły do znieczulania podp</vt:lpstr>
      <vt:lpstr>(P5) IGŁY DO NAKŁUĆ LĘDŹWIOWYC</vt:lpstr>
      <vt:lpstr>(P6) IGŁY INIEKCYJNE. IGŁY INI</vt:lpstr>
      <vt:lpstr>(P7) MASKA Z WORKIEM</vt:lpstr>
      <vt:lpstr>(P8) NUTRICIA</vt:lpstr>
      <vt:lpstr>(P9) łączniki jednorazowe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dcterms:created xsi:type="dcterms:W3CDTF">2026-07-08T07:47:47Z</dcterms:created>
  <dcterms:modified xsi:type="dcterms:W3CDTF">2026-07-13T07:34:43Z</dcterms:modified>
  <cp:category/>
</cp:coreProperties>
</file>