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56 PN 20 JEDNORAZÓWKA- obłożenia\"/>
    </mc:Choice>
  </mc:AlternateContent>
  <xr:revisionPtr revIDLastSave="0" documentId="13_ncr:1_{DEB438B9-8344-44F5-80E5-119BBAD3C1A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Zestaw do bariatrii i wszczepi" sheetId="1" r:id="rId1"/>
    <sheet name="Zestawy obłożeń i serwet opera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9" i="2" l="1"/>
  <c r="M19" i="2"/>
  <c r="L19" i="2"/>
  <c r="O18" i="2"/>
  <c r="M18" i="2"/>
  <c r="L18" i="2"/>
  <c r="M17" i="2"/>
  <c r="L17" i="2"/>
  <c r="O17" i="2" s="1"/>
  <c r="M16" i="2"/>
  <c r="L16" i="2"/>
  <c r="O16" i="2" s="1"/>
  <c r="O15" i="2"/>
  <c r="M15" i="2"/>
  <c r="L15" i="2"/>
  <c r="O14" i="2"/>
  <c r="M14" i="2"/>
  <c r="L14" i="2"/>
  <c r="M13" i="2"/>
  <c r="L13" i="2"/>
  <c r="O13" i="2" s="1"/>
  <c r="M12" i="2"/>
  <c r="L12" i="2"/>
  <c r="O12" i="2" s="1"/>
  <c r="O11" i="2"/>
  <c r="M11" i="2"/>
  <c r="L11" i="2"/>
  <c r="O10" i="2"/>
  <c r="M10" i="2"/>
  <c r="L10" i="2"/>
  <c r="M9" i="2"/>
  <c r="L9" i="2"/>
  <c r="O9" i="2" s="1"/>
  <c r="M8" i="2"/>
  <c r="L8" i="2"/>
  <c r="O8" i="2" s="1"/>
  <c r="O7" i="2"/>
  <c r="M7" i="2"/>
  <c r="L7" i="2"/>
  <c r="O6" i="2"/>
  <c r="M6" i="2"/>
  <c r="L6" i="2"/>
  <c r="M5" i="2"/>
  <c r="M20" i="2" s="1"/>
  <c r="L5" i="2"/>
  <c r="O5" i="2" s="1"/>
  <c r="M4" i="2"/>
  <c r="L4" i="2"/>
  <c r="O4" i="2" s="1"/>
  <c r="O20" i="2" s="1"/>
  <c r="M5" i="1"/>
  <c r="L5" i="1"/>
  <c r="O5" i="1" s="1"/>
  <c r="M4" i="1"/>
  <c r="M6" i="1" s="1"/>
  <c r="L4" i="1"/>
  <c r="O4" i="1" s="1"/>
  <c r="O6" i="1" s="1"/>
</calcChain>
</file>

<file path=xl/sharedStrings.xml><?xml version="1.0" encoding="utf-8"?>
<sst xmlns="http://schemas.openxmlformats.org/spreadsheetml/2006/main" count="88" uniqueCount="38">
  <si>
    <t>Zestaw do bariatrii i wszczepienia stymulatorów</t>
  </si>
  <si>
    <t>LP.</t>
  </si>
  <si>
    <t>Indeks produktu</t>
  </si>
  <si>
    <t>Wielkość opakowania</t>
  </si>
  <si>
    <t>Ilość zamawiana</t>
  </si>
  <si>
    <t>VAT %</t>
  </si>
  <si>
    <t>312_02_08</t>
  </si>
  <si>
    <t>szt.</t>
  </si>
  <si>
    <t>Razem</t>
  </si>
  <si>
    <t>Zestawy obłożeń i serwet operacyjnych</t>
  </si>
  <si>
    <t xml:space="preserve">
Zestaw do zabiegów bariatrycznych
Skład zestawu:
-1 x serweta na stół narzędziowy wzmocniona 140 x 190 cm (opakowanie zestawu)
-1 x serweta na stolik Mayo 80 x 145 cm 
-1 x serweta abdominal 245 x 275-280 cm, otwór 60 x 40 cm (folia operacyjna). Wbudowane bardzo długie osłony na kończyny
- 1 x kieszeń przylepna 2 sekcje, rozm. 43 x 38 cm, PE przeźroczysta
-1 x osłona na kable video 12,5 x 230 cm PE
-1 x taśma przylepna 10 x 50 cm 
-4 x ręcznik celulozowy 33 x 30 cm
-1 x miska plastikowa z podziałką  250 ml, niebieska  
-1 x kleszczyki plastikowe do mycia pola 24 cm 
-6 x tupfer nr 5 z włókniny 20 x 30 cm 30g/m2 
-2 x taśma typu rzep 2 x 23 cm</t>
  </si>
  <si>
    <t xml:space="preserve">
Zestaw do wszczepienia stymulatora
Skład zestawu:
- 1 x serweta na stolik narzędziowy 140 x 160 cm 
- 1 x serweta 250 x 170 cm z decentralnym otworem przylepnym o średnicy 10 cm 
 - 1 ręcznik chłonny 30 x 33 cm
- 2x uchwyt do lampy 9,5 x 12 cm, biało- zielony
Zestaw owinięty dodatkowo w papier krepowy.</t>
  </si>
  <si>
    <t xml:space="preserve">
Zestaw do cięcia cesarskiego
Skład  zestawu:
-1 x Serweta wzmocniona na stolik instrumentariuszki – służąca, jako owinięcie zestawu, wymiar 150cm x 190 cm, ze wzmocnieniem 66cm x 190 cm
-1 x Osłona na stolik Mayo 80 cm x145 cm z warstwą chłonną 76 cm x 85 cm, składana teleskopowo do wewnątrz,
-1 x chłonna serweta z pulpy celulozowej, folia jednostronnie  60 x 90 cm 
-1 x serweta do cięcia cesarskiego 180 x 320 cm, otwór 32 x 35 cm (folia operacyjna). Wbudowany worek na płyny 360 stopni. Bez osłon na kończyny
-1 x fartuch chirurgiczny  niewzmocniony  rozm. L
-2 x fartuch chirurgiczny  niewzmocniony rozm. XL
-4 x ręcznik celulozowy 50 x 40 cm
-1 x kleszczyki plastikowe do mycia pola 24 cm
-1 x miseczka plastikowa z podziałką 250 ml, niebieska
- 6 x tupfer kula z gazy 50 x50 cm</t>
  </si>
  <si>
    <t xml:space="preserve">
Zestaw do dożylnego wkłucia centralnego
4 x tupfery gazowe kształt kuli, z gazy 17 nitkowej - rozmiar po rozwinięciu około 15 x 15 cm
1 x plastikowe kleszczyki Kocher 13 cm
1 x plastikowa pęseta 11 cm
1 x strzykawka Luer Lock 10 ml - strzykawka 3 częściowa Luer Lock
1 x igła podskórna zielona 21 G 1 1/2 (0,8 x 40 mm) opakowana
1 x ostrze - skalpel 4 cm (nr 11) - zakrzywiony- zapakowany
1 x samoprzylepny, przezroczysty opatrunek 10 cm x 15 cm, zapakowany
6 x kompresy gazowe 7,5 cm x 7,5 cm, 17n 8w ze 100 % bawełnianej gazy higroskopijnej
1 x metalowy uchwyt do igły typu Webster 13 cm
1 x nieprzylepna , barierowa serweta z włókniny PP + PE ,w rozmiarze 45 cm x 75 cm, o gramaturze 43 g/m2,
1 x przylepna, barierowa serweta z włókniny PP + PE ,w rozmiarze 45 cm x 75 cm, o gramaturze 43 g/m2, z regulowaną wielkością otworu
1 x igła podskórna, różowa, 18 G 1 1/2 (1,2 x 40 mm); opakowana</t>
  </si>
  <si>
    <t xml:space="preserve">
Zestaw do porodu
Serwety - wykonane z dwuwarstwowej. pełnobarierowej włókniny polipropylenowej zgodnej z (EN13795 1,2,3) o gramaturze 55g/m2. Jedną z warstw materiału stanowi folia polietylenowa. Chłonność warstwy zewnętrznej 450%. Obłożenie cechuje wysoka odporność na penetrację płynów Zestaw do porodu
Skład  zestawu:
-	2 x serweta 2w. 55 g/m2, rozm. 75 x 75 cm,
-	1 x serweta 2w. 55 g/m2,  rozm. 90 x 300 cm,
-	1 x serweta dla noworodka, rozm. 07 x 60 cm,
-	2 x ściereczki wysokochłonne do rąk, niepylące, rozm. 50 x 40 cm
-	2 x Kocher prosty 14 cm, stalowy
-	1 x nożyczki tępo/tępe proste 17 cm, stalowe
-	1 x nożyczki do episiotomii typu Braun-Stadler,14,5 cm,  stalowe
-	1 x kleszczyki plastikowe do mycia pola 24 cm, niebieski</t>
  </si>
  <si>
    <t xml:space="preserve">
Zestaw do znieczulania podpajęczynówkowego
Skład zestawu:
1 x nieprzylepna serweta z włókniny polipropylenowej 75 cm x 90 cm, o gramaturze 35 g/m2
1 x plastikowe kleszczyki typu Kocher 13 cm
6 x tupfery gazowe w kształcie kuli, z gazy, 17 nitkowej - rozmiar po rozwinięciu około 20 x 20 cm
1 x dwuwarstwowa, barierowa serweta z włókniny PP + PE, w rozmiarze
75 cm x 90 cm, z centralnym otworem i przylepnym brzegiem,
gramatura 43 g/m2
1 x strzykawka  5 ml (zapakowana) 
1 x igła podskórna, czarna, 22G 1 1/4 (nr 0,7x30mm) (zapakowana) 
1 x igła podskórna, różowa, 18G 1 1/2 (1,2 x 40 mm)( zapakowana) 
1 x sterylny, samoprzylepny opatrunek chłonny 7,2 cm x 5 cm.</t>
  </si>
  <si>
    <t xml:space="preserve">
Serwety przylepne i nieprzylepne 
a)Serweta przylepna
- 2-warstwowa; rozmiar 50 x 50 cm 1500 szt.</t>
  </si>
  <si>
    <t xml:space="preserve">
a)Jednorazowy, jałowy fartuch chirurgiczny, pełnobarierowy
- opakowanie jedn. z 2 ręcznikami
- rozm. XL
- 12000 szt.</t>
  </si>
  <si>
    <t xml:space="preserve">
Zestaw do zdejmowania szwów:
- Rękawice lateksowe rozm. M
- Tupfer kula 17N, 20 x 20 cm, 6 szt.
- Pęseta plastikowa, 1 szt.
- Nożyk STITCH CUTTER, 11cm (+/-0,3), 1 szt.</t>
  </si>
  <si>
    <t xml:space="preserve">
Zestaw do cewnikowania pęcherza moczowego
1 x serweta, nieprzylepna, barierowa z włókniny PP+PE w rozmiarze 50 cm x 60 cm, o gramaturze 42g/m2 , stanowiąca owinięcie zestawu
5	x tupfery gazowe w kształcie kuli, z gazy, 17 nitkowej - rozmiar po rozwinięciu około 20 x 20 cm
1 x sterylny lubrykant z lidokainą (2%) oraz chlorhexydyną (0,25%) - 6 ml
1 x strzykawka z wodą destylowaną i gliceryną 10ml (zapakowana) przeznaczona do napełnienia balonika cewnika urologicznego
8x kompresy gazowe 7,5 cm x 7,5 cm, 17n 8w ze 100 % bawełnianej gazy higroskopijnej                                                                                                                                     1 x pojemnik plastikowy 125ml, z podziałką
1 x serweta nieprzylepna, barierowa z włókniny PP+PE w rozmiarze 60 cm x 50 cm z centralnym otworem nieprzylepnym o średnicy 5 cm i rozcięciem, o gramaturze 42g/m2
1 x plastikowe kleszczyki Pean 14 cm
1 x plastikowa pęseta do opatrunków 13 cm
1 x para nitrylowych rękawic diagnostycznych, rozmiar M - (nieopakowane) z wywiniętym mankietem                                                                                                        1 x antybakteryjny płyn myjący w saszetce 30 ml</t>
  </si>
  <si>
    <t xml:space="preserve">
Zestaw do zakładania szwów
1 x plastikowe kleszczyki typu Pean 14 cm
1 x metalowa pęseta Adson 12,5 cm
6 x tupfery gazowe w kształcie kuli, z gazy, 17 nitkowej - rozmiar po rozwinięciu około 20 x 20 cm
1 x metalowy igłotrzymacz 13 cm
1 x metalowe nożyczki ostre/ostre 11 cm
1 x serweta z włókniny 70 cm x 45 cm, z przylepnym otworem o śr 8 cm, o gramaturze 43 g/m2
1 x nieprzylepna serweta z włókniny 60 cm x 50 cm, o gramaturze  42g/m2
1 x igła podskórna, zielona, 21G 1 1/2 (0,8 x 40 mm)( zapakowana) 
1 x igła podskórna, różowa, 18G 1 1/2 (1,2 x 40 mm)( zapakowana) 
1 x strzykawka  10 ml (zapakowana)</t>
  </si>
  <si>
    <t xml:space="preserve">
Jednorazowy, jałowy fartuch chirurgiczny wzmocniony, pełnobarierowy
- opakowanie jedn. z 2 ręcznikami
- rozm. XL
- 500 szt.</t>
  </si>
  <si>
    <t xml:space="preserve">
b)Serweta nieprzylepna
- 2-warstwowa; rozmiar 37,5 x 45 cm, 4000 szt.</t>
  </si>
  <si>
    <t xml:space="preserve">
c)Serweta nieprzylepna
- 2-warstwowa; rozmiar 100 x 150 cm, 1500 szt.</t>
  </si>
  <si>
    <t xml:space="preserve">
Zestaw chirurgiczny
Skład 1 zestawu:
-1 x serweta na stół narzędziowy (owinięcie pakietu) rozm. 90 x 75 cm, 
-1 x serweta przylepna 2-częściowa z regulacją otworu 75 x 90 cm,
 -1 x skalpel jednorazowy nr 10,
- 1 x nożyczki zagięte typu Metzenbaum tępo tępo 14,5 cm,
- 1 x imadło chirurgiczne typu Mayo-Hegar 15 cm,
- 1 x peseta chirurgiczna standardowa prosta 15 cm,
- 1 x kleszczyki automatyczne zagięte typu Halsted-Mosquito 12,5 cm,
- 1 x kleszczyki plastikowe proste (do mycia pola operacyjnego) 19 cm,
- 1 x pojemnik plastikowy 250 ml (7 x 5,5 cm), z podziałką, przeźroczysty,
- 5 x kompresów włókninowych 5x5 cm, 4 warstw, 40 g/m2,
-10 x kompresów gazowych 7,5 x 7,5 cm, 12 warstw, 17 nitek,
- 3 x tupfery z gazy 30 x 30 cm, 17 nitek</t>
  </si>
  <si>
    <t xml:space="preserve">
Zestaw do artroskopii stawu kolanowego
Skład 1 zestawu:
-1 x Serweta wzmocniona na stolik instrumentariuszki – służąca, jako owinięcie zestawu, wymiar 150cm x 190 cm, ze wzmocnieniem 66cm x 190 cm,
-1 x Osłona na stolik Mayo 80 cm x145 cm z warstwą chłonną 76 cm x 85 cm, składana teleskopowo do wewnątrz ,
-1 x serweta do artroskopii rozm. 240 x 320 cm, otwór   Ø 6 cm, worek do gromadzenia płynów,
- 1 x kieszeń przylepna 2 sekcje, rozm. 42 x 35 cm, PE przeźroczysta,
-1 x osłona na kończynę rozm. 37 x 75 cm,
-1 x osłona na kable video rozm. 15 x 250 cm, 
-1 x organizer na przewody 10 x 15 cm z trzema otworami o  Ø 2 cm , samoprzylepny,
-2 x taśma przylepna, rozm. 9 x 50 cm,
-4 x ręcznik celulozowy, rozm. 50 x 40 cm
-1 x kleszczyki plastikowe do mycia pola 24 cm
- 6 x tupfer kula z gazy 50 x 50 cm
-1 x miseczka plastikowa z podziałką 250 ml</t>
  </si>
  <si>
    <t>Zestaw do zabiegów w chirurgii biodra
Skład 1 zestawu:
-1 x Serweta wzmocniona na stolik instrumentariuszki – służąca, jako owinięcie zestawu, wymiar 150cm x 190 cm, ze wzmocnieniem 66cm x 190 cm,
 -1 x Serweta wzmocniona na stolik instrumentariuszki, wymiar 150cm x 190 cm, ze wzmocnieniem 66cm x 190 cm,
wzmocniona,
-	1 Osłona na stolik Mayo 80 cm x145 cm z warstwą chłonną 76 cm x 85 cm, składana teleskopowo do wewnątrz ,
-1 x serweta wzmocniona z wycięciem (wycięcie „U&amp;quot; 20 x 120 cm) rozm. 230 x 260 cm; 
-1 x serweta wzmocniona, przylepna, rozm. 150 x 240 cm,
-4 x ręcznik celulozowy rozm. 50 x 40 cm,
-4 x taśma przylepna, rozm. 9 x 50 cm,
-1 x osłona na kończynę rozm. 37 x 120 cm, 
-1 x opaska elastyczna, rozm. 15 cm x 5 m, 
-1 x kieszeń przylepna 2 sekcje, rozm. 42 x 35 cm 
-1 x kleszczyki plastikowe do mycia pola 24 cm
-6 x tupfer kula z gazy 50 x50 cm
-1 x miseczka plastikowa z podziałką 250 ml
- 2 x uchwyt do lampy 14 x 12 cm, biało -zielony,</t>
  </si>
  <si>
    <t>Obłożenia do operacji:
1.Sterylny uniwersalny zestaw operacyjny
Skład zestawu:
-1 x Serweta wzmocniona na stolik instrumentariuszki – służąca, jako owinięcie zestawu, wymiar 150cm x 190 cm, ze wzmocnieniem 66cm x 190 cm 
 -1 x Osłona na stolik Mayo 80 cm x145 cm z warstwą chłonną 76 cm x 85 cm, składana teleskopowo do wewnątrz 
-1 x serweta przylepna, rozm. 240 x 150 cm z łątą chłonną 75 x 37,5 cm                                                                                                                       -1 x serweta przylepna, rozm. 200 x 170 cm z łątą chłonną 75 x 37,5 cm
-2 x serweta przylepna, rozm. 90 x 75 cm z łątą chłonną 75 x 37,5 cm,
-1 x kieszeń przylepna 2 sekcje, rozm. 42 x 35 cm, 
-1 x taśma przylepna, rozm. 9 x 50 cm,
-1x podstawka pod skalpele 3 miejsca, fioletowa,
-4 x ręcznik celulozowy, rozm. 40 x 50 cm,
-1 x czyścik do koagulacji 5 x 5 cm (kontrastuje w Rtg)
 -1 x kleszczyki plastikowe do mycia pola 24 cm
-6 x tupfer kula z gazy 30x30 cm
-1 x miseczka plastikowa z podziałką 250 ml
-2 x uchwyt do lampy 14 x 12 cm, biało -zielony, 
 -2 x taśma typu rzep 2 x 25 cm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</si>
  <si>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</si>
  <si>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</si>
  <si>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</si>
  <si>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</si>
  <si>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</si>
  <si>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</si>
  <si>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Cena jednostk.netto [zł]</t>
  </si>
  <si>
    <t>Cena jednostk.brutto [zł]</t>
  </si>
  <si>
    <t>Wartość netto [zł]</t>
  </si>
  <si>
    <t>Wartość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</si>
</sst>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2" fillId="2" borderId="1" xfId="0" applyFont="1" applyFill="1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5" customFormat="1" ht="45" x14ac:dyDescent="0.25">
      <c r="A2" s="9" t="s">
        <v>1</v>
      </c>
      <c r="B2" s="9" t="s">
        <v>28</v>
      </c>
      <c r="C2" s="9" t="s">
        <v>2</v>
      </c>
      <c r="D2" s="9" t="s">
        <v>29</v>
      </c>
      <c r="E2" s="9" t="s">
        <v>30</v>
      </c>
      <c r="F2" s="9" t="s">
        <v>31</v>
      </c>
      <c r="G2" s="9" t="s">
        <v>32</v>
      </c>
      <c r="H2" s="9" t="s">
        <v>33</v>
      </c>
      <c r="I2" s="9" t="s">
        <v>3</v>
      </c>
      <c r="J2" s="9" t="s">
        <v>4</v>
      </c>
      <c r="K2" s="9" t="s">
        <v>34</v>
      </c>
      <c r="L2" s="9" t="s">
        <v>35</v>
      </c>
      <c r="M2" s="9" t="s">
        <v>36</v>
      </c>
      <c r="N2" s="9" t="s">
        <v>5</v>
      </c>
      <c r="O2" s="9" t="s">
        <v>37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5" customFormat="1" ht="234.75" customHeight="1" x14ac:dyDescent="0.25">
      <c r="A4" s="3">
        <v>1</v>
      </c>
      <c r="B4" s="3"/>
      <c r="C4" s="3" t="s">
        <v>6</v>
      </c>
      <c r="D4" s="3" t="s">
        <v>10</v>
      </c>
      <c r="E4" s="3"/>
      <c r="F4" s="3"/>
      <c r="G4" s="3"/>
      <c r="H4" s="3" t="s">
        <v>7</v>
      </c>
      <c r="I4" s="3"/>
      <c r="J4" s="7">
        <v>240</v>
      </c>
      <c r="K4" s="7"/>
      <c r="L4" s="7">
        <f>K4*((100+N4)/100)</f>
        <v>0</v>
      </c>
      <c r="M4" s="7">
        <f>J4*K4</f>
        <v>0</v>
      </c>
      <c r="N4" s="7"/>
      <c r="O4" s="7">
        <f>J4*L4</f>
        <v>0</v>
      </c>
    </row>
    <row r="5" spans="1:16" s="5" customFormat="1" ht="127.5" customHeight="1" x14ac:dyDescent="0.25">
      <c r="A5" s="3">
        <v>2</v>
      </c>
      <c r="B5" s="3"/>
      <c r="C5" s="3" t="s">
        <v>6</v>
      </c>
      <c r="D5" s="3" t="s">
        <v>11</v>
      </c>
      <c r="E5" s="3"/>
      <c r="F5" s="3"/>
      <c r="G5" s="3"/>
      <c r="H5" s="3" t="s">
        <v>7</v>
      </c>
      <c r="I5" s="3"/>
      <c r="J5" s="7">
        <v>400</v>
      </c>
      <c r="K5" s="7"/>
      <c r="L5" s="7">
        <f>K5*((100+N5)/100)</f>
        <v>0</v>
      </c>
      <c r="M5" s="7">
        <f>J5*K5</f>
        <v>0</v>
      </c>
      <c r="N5" s="7"/>
      <c r="O5" s="7">
        <f>J5*L5</f>
        <v>0</v>
      </c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tabSelected="1" workbookViewId="0">
      <selection activeCell="F5" sqref="F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9</v>
      </c>
    </row>
    <row r="2" spans="1:15" s="5" customFormat="1" ht="45" x14ac:dyDescent="0.25">
      <c r="A2" s="9" t="s">
        <v>1</v>
      </c>
      <c r="B2" s="9" t="s">
        <v>28</v>
      </c>
      <c r="C2" s="9" t="s">
        <v>2</v>
      </c>
      <c r="D2" s="9" t="s">
        <v>29</v>
      </c>
      <c r="E2" s="9" t="s">
        <v>30</v>
      </c>
      <c r="F2" s="9" t="s">
        <v>31</v>
      </c>
      <c r="G2" s="9" t="s">
        <v>32</v>
      </c>
      <c r="H2" s="9" t="s">
        <v>33</v>
      </c>
      <c r="I2" s="9" t="s">
        <v>3</v>
      </c>
      <c r="J2" s="9" t="s">
        <v>4</v>
      </c>
      <c r="K2" s="9" t="s">
        <v>34</v>
      </c>
      <c r="L2" s="9" t="s">
        <v>35</v>
      </c>
      <c r="M2" s="9" t="s">
        <v>36</v>
      </c>
      <c r="N2" s="9" t="s">
        <v>5</v>
      </c>
      <c r="O2" s="9" t="s">
        <v>37</v>
      </c>
    </row>
    <row r="3" spans="1:15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5" customFormat="1" ht="220.5" customHeight="1" x14ac:dyDescent="0.25">
      <c r="A4" s="3">
        <v>3</v>
      </c>
      <c r="B4" s="3"/>
      <c r="C4" s="3" t="s">
        <v>6</v>
      </c>
      <c r="D4" s="3" t="s">
        <v>12</v>
      </c>
      <c r="E4" s="3"/>
      <c r="F4" s="3"/>
      <c r="G4" s="3"/>
      <c r="H4" s="3" t="s">
        <v>7</v>
      </c>
      <c r="I4" s="3"/>
      <c r="J4" s="7">
        <v>1100</v>
      </c>
      <c r="K4" s="7"/>
      <c r="L4" s="7">
        <f t="shared" ref="L4:L19" si="0">K4*((100+N4)/100)</f>
        <v>0</v>
      </c>
      <c r="M4" s="7">
        <f t="shared" ref="M4:M19" si="1">J4*K4</f>
        <v>0</v>
      </c>
      <c r="N4" s="7"/>
      <c r="O4" s="7">
        <f t="shared" ref="O4:O19" si="2">J4*L4</f>
        <v>0</v>
      </c>
    </row>
    <row r="5" spans="1:15" s="5" customFormat="1" ht="216" customHeight="1" x14ac:dyDescent="0.25">
      <c r="A5" s="3">
        <v>4</v>
      </c>
      <c r="B5" s="3"/>
      <c r="C5" s="3" t="s">
        <v>6</v>
      </c>
      <c r="D5" s="3" t="s">
        <v>13</v>
      </c>
      <c r="E5" s="3"/>
      <c r="F5" s="3"/>
      <c r="G5" s="3"/>
      <c r="H5" s="3" t="s">
        <v>7</v>
      </c>
      <c r="I5" s="3"/>
      <c r="J5" s="7">
        <v>720</v>
      </c>
      <c r="K5" s="7"/>
      <c r="L5" s="7">
        <f t="shared" si="0"/>
        <v>0</v>
      </c>
      <c r="M5" s="7">
        <f t="shared" si="1"/>
        <v>0</v>
      </c>
      <c r="N5" s="7"/>
      <c r="O5" s="7">
        <f t="shared" si="2"/>
        <v>0</v>
      </c>
    </row>
    <row r="6" spans="1:15" s="5" customFormat="1" ht="409.5" x14ac:dyDescent="0.25">
      <c r="A6" s="3">
        <v>5</v>
      </c>
      <c r="B6" s="3"/>
      <c r="C6" s="3" t="s">
        <v>6</v>
      </c>
      <c r="D6" s="3" t="s">
        <v>14</v>
      </c>
      <c r="E6" s="3"/>
      <c r="F6" s="3"/>
      <c r="G6" s="3"/>
      <c r="H6" s="3" t="s">
        <v>7</v>
      </c>
      <c r="I6" s="3"/>
      <c r="J6" s="7">
        <v>1200</v>
      </c>
      <c r="K6" s="7"/>
      <c r="L6" s="7">
        <f t="shared" si="0"/>
        <v>0</v>
      </c>
      <c r="M6" s="7">
        <f t="shared" si="1"/>
        <v>0</v>
      </c>
      <c r="N6" s="7"/>
      <c r="O6" s="7">
        <f t="shared" si="2"/>
        <v>0</v>
      </c>
    </row>
    <row r="7" spans="1:15" s="5" customFormat="1" ht="375" x14ac:dyDescent="0.25">
      <c r="A7" s="3">
        <v>6</v>
      </c>
      <c r="B7" s="3"/>
      <c r="C7" s="3" t="s">
        <v>6</v>
      </c>
      <c r="D7" s="3" t="s">
        <v>15</v>
      </c>
      <c r="E7" s="3"/>
      <c r="F7" s="3"/>
      <c r="G7" s="3"/>
      <c r="H7" s="3" t="s">
        <v>7</v>
      </c>
      <c r="I7" s="3"/>
      <c r="J7" s="7">
        <v>1600</v>
      </c>
      <c r="K7" s="7"/>
      <c r="L7" s="7">
        <f t="shared" si="0"/>
        <v>0</v>
      </c>
      <c r="M7" s="7">
        <f t="shared" si="1"/>
        <v>0</v>
      </c>
      <c r="N7" s="7"/>
      <c r="O7" s="7">
        <f t="shared" si="2"/>
        <v>0</v>
      </c>
    </row>
    <row r="8" spans="1:15" s="5" customFormat="1" ht="75" x14ac:dyDescent="0.25">
      <c r="A8" s="3">
        <v>7</v>
      </c>
      <c r="B8" s="3"/>
      <c r="C8" s="3" t="s">
        <v>6</v>
      </c>
      <c r="D8" s="3" t="s">
        <v>16</v>
      </c>
      <c r="E8" s="3"/>
      <c r="F8" s="3"/>
      <c r="G8" s="3"/>
      <c r="H8" s="3" t="s">
        <v>7</v>
      </c>
      <c r="I8" s="3"/>
      <c r="J8" s="7">
        <v>3000</v>
      </c>
      <c r="K8" s="7"/>
      <c r="L8" s="7">
        <f t="shared" si="0"/>
        <v>0</v>
      </c>
      <c r="M8" s="7">
        <f t="shared" si="1"/>
        <v>0</v>
      </c>
      <c r="N8" s="7"/>
      <c r="O8" s="7">
        <f t="shared" si="2"/>
        <v>0</v>
      </c>
    </row>
    <row r="9" spans="1:15" s="5" customFormat="1" ht="90" x14ac:dyDescent="0.25">
      <c r="A9" s="3">
        <v>8</v>
      </c>
      <c r="B9" s="3"/>
      <c r="C9" s="3" t="s">
        <v>6</v>
      </c>
      <c r="D9" s="3" t="s">
        <v>17</v>
      </c>
      <c r="E9" s="3"/>
      <c r="F9" s="3"/>
      <c r="G9" s="3"/>
      <c r="H9" s="3" t="s">
        <v>7</v>
      </c>
      <c r="I9" s="3"/>
      <c r="J9" s="7">
        <v>25000</v>
      </c>
      <c r="K9" s="7"/>
      <c r="L9" s="7">
        <f t="shared" si="0"/>
        <v>0</v>
      </c>
      <c r="M9" s="7">
        <f t="shared" si="1"/>
        <v>0</v>
      </c>
      <c r="N9" s="7"/>
      <c r="O9" s="7">
        <f t="shared" si="2"/>
        <v>0</v>
      </c>
    </row>
    <row r="10" spans="1:15" s="5" customFormat="1" ht="105" x14ac:dyDescent="0.25">
      <c r="A10" s="3">
        <v>9</v>
      </c>
      <c r="B10" s="3"/>
      <c r="C10" s="3" t="s">
        <v>6</v>
      </c>
      <c r="D10" s="3" t="s">
        <v>18</v>
      </c>
      <c r="E10" s="3"/>
      <c r="F10" s="3"/>
      <c r="G10" s="3"/>
      <c r="H10" s="3" t="s">
        <v>7</v>
      </c>
      <c r="I10" s="3"/>
      <c r="J10" s="7">
        <v>120</v>
      </c>
      <c r="K10" s="7"/>
      <c r="L10" s="7">
        <f t="shared" si="0"/>
        <v>0</v>
      </c>
      <c r="M10" s="7">
        <f t="shared" si="1"/>
        <v>0</v>
      </c>
      <c r="N10" s="7"/>
      <c r="O10" s="7">
        <f t="shared" si="2"/>
        <v>0</v>
      </c>
    </row>
    <row r="11" spans="1:15" s="5" customFormat="1" ht="228.75" customHeight="1" x14ac:dyDescent="0.25">
      <c r="A11" s="3">
        <v>10</v>
      </c>
      <c r="B11" s="3"/>
      <c r="C11" s="3" t="s">
        <v>6</v>
      </c>
      <c r="D11" s="3" t="s">
        <v>19</v>
      </c>
      <c r="E11" s="3"/>
      <c r="F11" s="3"/>
      <c r="G11" s="3"/>
      <c r="H11" s="3" t="s">
        <v>7</v>
      </c>
      <c r="I11" s="3"/>
      <c r="J11" s="7">
        <v>2000</v>
      </c>
      <c r="K11" s="7"/>
      <c r="L11" s="7">
        <f t="shared" si="0"/>
        <v>0</v>
      </c>
      <c r="M11" s="7">
        <f t="shared" si="1"/>
        <v>0</v>
      </c>
      <c r="N11" s="7"/>
      <c r="O11" s="7">
        <f t="shared" si="2"/>
        <v>0</v>
      </c>
    </row>
    <row r="12" spans="1:15" s="5" customFormat="1" ht="170.25" customHeight="1" x14ac:dyDescent="0.25">
      <c r="A12" s="3">
        <v>11</v>
      </c>
      <c r="B12" s="3"/>
      <c r="C12" s="3" t="s">
        <v>6</v>
      </c>
      <c r="D12" s="3" t="s">
        <v>20</v>
      </c>
      <c r="E12" s="3"/>
      <c r="F12" s="3"/>
      <c r="G12" s="3"/>
      <c r="H12" s="3" t="s">
        <v>7</v>
      </c>
      <c r="I12" s="3"/>
      <c r="J12" s="7">
        <v>120</v>
      </c>
      <c r="K12" s="7"/>
      <c r="L12" s="7">
        <f t="shared" si="0"/>
        <v>0</v>
      </c>
      <c r="M12" s="7">
        <f t="shared" si="1"/>
        <v>0</v>
      </c>
      <c r="N12" s="7"/>
      <c r="O12" s="7">
        <f t="shared" si="2"/>
        <v>0</v>
      </c>
    </row>
    <row r="13" spans="1:15" s="5" customFormat="1" ht="105" x14ac:dyDescent="0.25">
      <c r="A13" s="3">
        <v>12</v>
      </c>
      <c r="B13" s="3"/>
      <c r="C13" s="3" t="s">
        <v>6</v>
      </c>
      <c r="D13" s="3" t="s">
        <v>21</v>
      </c>
      <c r="E13" s="3"/>
      <c r="F13" s="3"/>
      <c r="G13" s="3"/>
      <c r="H13" s="3" t="s">
        <v>7</v>
      </c>
      <c r="I13" s="3"/>
      <c r="J13" s="7">
        <v>1000</v>
      </c>
      <c r="K13" s="7"/>
      <c r="L13" s="7">
        <f t="shared" si="0"/>
        <v>0</v>
      </c>
      <c r="M13" s="7">
        <f t="shared" si="1"/>
        <v>0</v>
      </c>
      <c r="N13" s="7"/>
      <c r="O13" s="7">
        <f t="shared" si="2"/>
        <v>0</v>
      </c>
    </row>
    <row r="14" spans="1:15" s="5" customFormat="1" ht="60" x14ac:dyDescent="0.25">
      <c r="A14" s="3">
        <v>13</v>
      </c>
      <c r="B14" s="3"/>
      <c r="C14" s="3" t="s">
        <v>6</v>
      </c>
      <c r="D14" s="3" t="s">
        <v>22</v>
      </c>
      <c r="E14" s="3"/>
      <c r="F14" s="3"/>
      <c r="G14" s="3"/>
      <c r="H14" s="3" t="s">
        <v>7</v>
      </c>
      <c r="I14" s="3"/>
      <c r="J14" s="7">
        <v>8000</v>
      </c>
      <c r="K14" s="7"/>
      <c r="L14" s="7">
        <f t="shared" si="0"/>
        <v>0</v>
      </c>
      <c r="M14" s="7">
        <f t="shared" si="1"/>
        <v>0</v>
      </c>
      <c r="N14" s="7"/>
      <c r="O14" s="7">
        <f t="shared" si="2"/>
        <v>0</v>
      </c>
    </row>
    <row r="15" spans="1:15" s="5" customFormat="1" ht="60" x14ac:dyDescent="0.25">
      <c r="A15" s="3">
        <v>14</v>
      </c>
      <c r="B15" s="3"/>
      <c r="C15" s="3" t="s">
        <v>6</v>
      </c>
      <c r="D15" s="3" t="s">
        <v>23</v>
      </c>
      <c r="E15" s="3"/>
      <c r="F15" s="3"/>
      <c r="G15" s="3"/>
      <c r="H15" s="3" t="s">
        <v>7</v>
      </c>
      <c r="I15" s="3"/>
      <c r="J15" s="7">
        <v>3000</v>
      </c>
      <c r="K15" s="7"/>
      <c r="L15" s="7">
        <f t="shared" si="0"/>
        <v>0</v>
      </c>
      <c r="M15" s="7">
        <f t="shared" si="1"/>
        <v>0</v>
      </c>
      <c r="N15" s="7"/>
      <c r="O15" s="7">
        <f t="shared" si="2"/>
        <v>0</v>
      </c>
    </row>
    <row r="16" spans="1:15" s="5" customFormat="1" ht="304.5" customHeight="1" x14ac:dyDescent="0.25">
      <c r="A16" s="3">
        <v>15</v>
      </c>
      <c r="B16" s="3"/>
      <c r="C16" s="3" t="s">
        <v>6</v>
      </c>
      <c r="D16" s="3" t="s">
        <v>27</v>
      </c>
      <c r="E16" s="3"/>
      <c r="F16" s="3"/>
      <c r="G16" s="3"/>
      <c r="H16" s="3" t="s">
        <v>7</v>
      </c>
      <c r="I16" s="3">
        <v>1</v>
      </c>
      <c r="J16" s="7">
        <v>9000</v>
      </c>
      <c r="K16" s="7"/>
      <c r="L16" s="7">
        <f t="shared" si="0"/>
        <v>0</v>
      </c>
      <c r="M16" s="7">
        <f t="shared" si="1"/>
        <v>0</v>
      </c>
      <c r="N16" s="7"/>
      <c r="O16" s="7">
        <f t="shared" si="2"/>
        <v>0</v>
      </c>
    </row>
    <row r="17" spans="1:16" s="5" customFormat="1" ht="285.75" customHeight="1" x14ac:dyDescent="0.25">
      <c r="A17" s="3">
        <v>16</v>
      </c>
      <c r="B17" s="3"/>
      <c r="C17" s="3" t="s">
        <v>6</v>
      </c>
      <c r="D17" s="3" t="s">
        <v>26</v>
      </c>
      <c r="E17" s="3"/>
      <c r="F17" s="3"/>
      <c r="G17" s="3"/>
      <c r="H17" s="3" t="s">
        <v>7</v>
      </c>
      <c r="I17" s="3"/>
      <c r="J17" s="7">
        <v>360</v>
      </c>
      <c r="K17" s="7"/>
      <c r="L17" s="7">
        <f t="shared" si="0"/>
        <v>0</v>
      </c>
      <c r="M17" s="7">
        <f t="shared" si="1"/>
        <v>0</v>
      </c>
      <c r="N17" s="7"/>
      <c r="O17" s="7">
        <f t="shared" si="2"/>
        <v>0</v>
      </c>
    </row>
    <row r="18" spans="1:16" s="5" customFormat="1" ht="214.5" customHeight="1" x14ac:dyDescent="0.25">
      <c r="A18" s="3">
        <v>17</v>
      </c>
      <c r="B18" s="3"/>
      <c r="C18" s="3" t="s">
        <v>6</v>
      </c>
      <c r="D18" s="3" t="s">
        <v>24</v>
      </c>
      <c r="E18" s="3"/>
      <c r="F18" s="3"/>
      <c r="G18" s="3"/>
      <c r="H18" s="3" t="s">
        <v>7</v>
      </c>
      <c r="I18" s="3"/>
      <c r="J18" s="7">
        <v>16</v>
      </c>
      <c r="K18" s="7"/>
      <c r="L18" s="7">
        <f t="shared" si="0"/>
        <v>0</v>
      </c>
      <c r="M18" s="7">
        <f t="shared" si="1"/>
        <v>0</v>
      </c>
      <c r="N18" s="7"/>
      <c r="O18" s="7">
        <f t="shared" si="2"/>
        <v>0</v>
      </c>
    </row>
    <row r="19" spans="1:16" s="5" customFormat="1" ht="239.25" customHeight="1" x14ac:dyDescent="0.25">
      <c r="A19" s="3">
        <v>18</v>
      </c>
      <c r="B19" s="3"/>
      <c r="C19" s="3" t="s">
        <v>6</v>
      </c>
      <c r="D19" s="3" t="s">
        <v>25</v>
      </c>
      <c r="E19" s="3"/>
      <c r="F19" s="3"/>
      <c r="G19" s="3"/>
      <c r="H19" s="3" t="s">
        <v>7</v>
      </c>
      <c r="I19" s="3"/>
      <c r="J19" s="7">
        <v>1120</v>
      </c>
      <c r="K19" s="7"/>
      <c r="L19" s="7">
        <f t="shared" si="0"/>
        <v>0</v>
      </c>
      <c r="M19" s="7">
        <f t="shared" si="1"/>
        <v>0</v>
      </c>
      <c r="N19" s="7"/>
      <c r="O19" s="7">
        <f t="shared" si="2"/>
        <v>0</v>
      </c>
    </row>
    <row r="20" spans="1:16" s="5" customFormat="1" x14ac:dyDescent="0.25">
      <c r="I20" s="5" t="s">
        <v>8</v>
      </c>
      <c r="J20" s="7"/>
      <c r="K20" s="7"/>
      <c r="L20" s="7"/>
      <c r="M20" s="7">
        <f>SUM(M4:M19)</f>
        <v>0</v>
      </c>
      <c r="N20" s="7"/>
      <c r="O20" s="7">
        <f>SUM(O4:O19)</f>
        <v>0</v>
      </c>
      <c r="P20" s="8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Zestaw do bariatrii i wszczepi</vt:lpstr>
      <vt:lpstr>Zestawy obłożeń i serwet opera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2020-07-06T07:58:38Z</dcterms:created>
  <dcterms:modified xsi:type="dcterms:W3CDTF">2020-07-06T09:36:36Z</dcterms:modified>
  <cp:category/>
</cp:coreProperties>
</file>