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Zamówienia\Desktop\POSTĘPOWANIA 2021\04 PN 21  Sprzęt medyczny jednorazowy\"/>
    </mc:Choice>
  </mc:AlternateContent>
  <xr:revisionPtr revIDLastSave="0" documentId="13_ncr:1_{E1D414ED-3D3D-4ECB-A302-EAA2080B25B3}" xr6:coauthVersionLast="45" xr6:coauthVersionMax="45" xr10:uidLastSave="{00000000-0000-0000-0000-000000000000}"/>
  <bookViews>
    <workbookView xWindow="-120" yWindow="-120" windowWidth="29040" windowHeight="15840" activeTab="1" xr2:uid="{00000000-000D-0000-FFFF-FFFF00000000}"/>
  </bookViews>
  <sheets>
    <sheet name="1. cewnik do odsysania" sheetId="1" r:id="rId1"/>
    <sheet name="10.filtr- wymiennik ciepła i w" sheetId="2" r:id="rId2"/>
    <sheet name="2. sprzęt medyczny drobny" sheetId="3" r:id="rId3"/>
    <sheet name="3. sprzęt do wlewów i iniekcji" sheetId="4" r:id="rId4"/>
    <sheet name="4. maska do tlenoterapii" sheetId="5" r:id="rId5"/>
    <sheet name="5. maski resuscytacyjne" sheetId="6" r:id="rId6"/>
    <sheet name="6. maski tlenowe z nebulizator" sheetId="7" r:id="rId7"/>
    <sheet name="7. sprzęt wspomagający oddycha" sheetId="8" r:id="rId8"/>
    <sheet name="8. maska tlenowa z rezerwuarem" sheetId="9" r:id="rId9"/>
    <sheet name="9. przyrząd do treningu oddech" sheetId="10" r:id="rId10"/>
    <sheet name="Kryteria oceny" sheetId="11" r:id="rId1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 i="7" l="1"/>
  <c r="O5" i="7" s="1"/>
  <c r="O6" i="7" s="1"/>
  <c r="M5" i="7"/>
  <c r="M6" i="7"/>
  <c r="O4" i="10" l="1"/>
  <c r="O5" i="10" s="1"/>
  <c r="M4" i="10"/>
  <c r="M5" i="10" s="1"/>
  <c r="L4" i="10"/>
  <c r="M5" i="9"/>
  <c r="O4" i="9"/>
  <c r="O5" i="9" s="1"/>
  <c r="M4" i="9"/>
  <c r="L4" i="9"/>
  <c r="M7" i="8"/>
  <c r="L7" i="8"/>
  <c r="O7" i="8" s="1"/>
  <c r="O6" i="8"/>
  <c r="M6" i="8"/>
  <c r="L6" i="8"/>
  <c r="O5" i="8"/>
  <c r="M5" i="8"/>
  <c r="M8" i="8" s="1"/>
  <c r="L5" i="8"/>
  <c r="M4" i="8"/>
  <c r="L4" i="8"/>
  <c r="O4" i="8" s="1"/>
  <c r="O8" i="8" s="1"/>
  <c r="M4" i="7"/>
  <c r="L4" i="7"/>
  <c r="O4" i="7" s="1"/>
  <c r="O9" i="6"/>
  <c r="M9" i="6"/>
  <c r="L9" i="6"/>
  <c r="M8" i="6"/>
  <c r="L8" i="6"/>
  <c r="O8" i="6" s="1"/>
  <c r="M7" i="6"/>
  <c r="L7" i="6"/>
  <c r="O7" i="6" s="1"/>
  <c r="O6" i="6"/>
  <c r="M6" i="6"/>
  <c r="L6" i="6"/>
  <c r="O5" i="6"/>
  <c r="M5" i="6"/>
  <c r="L5" i="6"/>
  <c r="M4" i="6"/>
  <c r="M10" i="6" s="1"/>
  <c r="L4" i="6"/>
  <c r="O4" i="6" s="1"/>
  <c r="O10" i="6" s="1"/>
  <c r="O4" i="5"/>
  <c r="O5" i="5" s="1"/>
  <c r="M4" i="5"/>
  <c r="M5" i="5" s="1"/>
  <c r="L4" i="5"/>
  <c r="O6" i="4"/>
  <c r="M6" i="4"/>
  <c r="L6" i="4"/>
  <c r="O5" i="4"/>
  <c r="M5" i="4"/>
  <c r="L5" i="4"/>
  <c r="M4" i="4"/>
  <c r="M7" i="4" s="1"/>
  <c r="L4" i="4"/>
  <c r="O4" i="4" s="1"/>
  <c r="O7" i="4" s="1"/>
  <c r="O10" i="3"/>
  <c r="M10" i="3"/>
  <c r="L10" i="3"/>
  <c r="M9" i="3"/>
  <c r="L9" i="3"/>
  <c r="O9" i="3" s="1"/>
  <c r="M8" i="3"/>
  <c r="L8" i="3"/>
  <c r="O8" i="3" s="1"/>
  <c r="O7" i="3"/>
  <c r="M7" i="3"/>
  <c r="L7" i="3"/>
  <c r="O6" i="3"/>
  <c r="M6" i="3"/>
  <c r="L6" i="3"/>
  <c r="M5" i="3"/>
  <c r="L5" i="3"/>
  <c r="O5" i="3" s="1"/>
  <c r="M4" i="3"/>
  <c r="M11" i="3" s="1"/>
  <c r="L4" i="3"/>
  <c r="O4" i="3" s="1"/>
  <c r="O11" i="3" s="1"/>
  <c r="M4" i="2"/>
  <c r="M5" i="2" s="1"/>
  <c r="L4" i="2"/>
  <c r="O4" i="2" s="1"/>
  <c r="O5" i="2" s="1"/>
  <c r="O5" i="1"/>
  <c r="M5" i="1"/>
  <c r="L5" i="1"/>
  <c r="M4" i="1"/>
  <c r="M6" i="1" s="1"/>
  <c r="L4" i="1"/>
  <c r="O4" i="1" s="1"/>
  <c r="O6" i="1" s="1"/>
</calcChain>
</file>

<file path=xl/sharedStrings.xml><?xml version="1.0" encoding="utf-8"?>
<sst xmlns="http://schemas.openxmlformats.org/spreadsheetml/2006/main" count="254" uniqueCount="56">
  <si>
    <t>1. cewnik do odsysania</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</si>
  <si>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</si>
  <si>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</si>
  <si>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</si>
  <si>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</si>
  <si>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</si>
  <si>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</si>
  <si>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</si>
  <si>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</si>
  <si>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</si>
  <si>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</si>
  <si>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</si>
  <si>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</si>
  <si>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</si>
  <si>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</si>
  <si>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</si>
  <si>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</si>
  <si>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szt.</t>
  </si>
  <si>
    <t>Razem</t>
  </si>
  <si>
    <t>10.filtr- wymiennik ciepła i wilgoci</t>
  </si>
  <si>
    <t>celulozowy wymiennik ciepła i wigoci, podwójny wkład papierowy po obu stronach filtra , waga 10 g., port kapno umożliwia dostęp do gazów dróg oddechowych, samozamykający port do odsysania, między dwoma mem</t>
  </si>
  <si>
    <t>2. sprzęt medyczny drobny</t>
  </si>
  <si>
    <t>pojemnik do badań histopatologicznych plastykowy, jednorazowy  z przykrywką - 120 ml</t>
  </si>
  <si>
    <t>cytofix</t>
  </si>
  <si>
    <t>pojemnik do badań histopatologicznych plastykowy, jednorazowy  z przykrywką - 1,2  l</t>
  </si>
  <si>
    <t>pojemnik do badań histopatologicznych plastykowy, jednorazowy  z przykrywką - 3,4 l</t>
  </si>
  <si>
    <t>pojemnik do badań histopatologicznych plastykowy, jednorazowy  z przykrywką -5,6  l</t>
  </si>
  <si>
    <t>pojemnik do badań histopatologicznych plastykowy, jednorazowy  z przykrywką - 10 l</t>
  </si>
  <si>
    <t>pojemnik do badań histopatologicznych plastykowy, jednorazowy  z przykrywką- 520 ml</t>
  </si>
  <si>
    <t>3. sprzęt do wlewów i iniekcji</t>
  </si>
  <si>
    <t>Igła jednorazowego użytku 0,5-,09;
nasadki barwione zgodnie z kodem ISO, opakowanie jednostkowe typu blister pack, 
opakowanie podstawowe - 100 szt., nietoksyczne , niepirogenne, osłonka i nasadka wykonana z polipropylenu,
rozmiar podany na opakowaniu jednostkowym oraz zbiorczym</t>
  </si>
  <si>
    <t>4. maska do tlenoterapii</t>
  </si>
  <si>
    <t>5. maski resuscytacyjne</t>
  </si>
  <si>
    <t>- Maski resuscytacyjne anestetyczne jednorazowe;   rozmiar 0,</t>
  </si>
  <si>
    <t>- Maski resuscytacyjne anestetyczne jednorazowe;   rozmiar 1</t>
  </si>
  <si>
    <t>- Maski resuscytacyjne anestetyczne jednorazowe;   rozmiar 2</t>
  </si>
  <si>
    <t>Maski resuscytacyjne anestetyczne jednorazowe;   rozmiar 3</t>
  </si>
  <si>
    <t>- Maski resuscytacyjne anestetyczne jednorazowe;   rozmiar 4</t>
  </si>
  <si>
    <t>- Maski resuscytacyjne anestetyczne jednorazowe; rozmiar  5</t>
  </si>
  <si>
    <t>6. maski tlenowe z nebulizatorem i drenem</t>
  </si>
  <si>
    <t>7. sprzęt wspomagający oddychanie</t>
  </si>
  <si>
    <t>maska krtaniowa; 
-delikatny, pozbawiony nierówności i ostrych krawędzi mankiet, wzmocnienie koniuszka mankietu zabezpieczające przed jego zagięciem i niewłaściwym ułożeniem, rurka maski wygięta zgodnie z budową anatomiczną gardła ( kąt 70-90 stopni) i usztywniona, tzw.blokier zgryzu - element zabezpieczający zabezpieczający przed zwężeniem światła rurki w wyniku jej zaciśnięcia zębami,
możliwość wykonania intubacji za pomocą standardowej rurki dotchawicznej z użyciem elastycznego endoskopu oraz oraz wykonania bronchoskopii,  znaczniki prawidłowego usytuowania maski w drogach oddechowych umieszczone na rurce znaczniki ułatwiające wykonanie intubacji dotchawicznej poprzez maskę umieszczone na kopule maski, informacje dotyczące rozmiaru, wagi pacjenta objętości wypełniania mankietu umieszczone na baloniku kontrolnym
zakres rozmiarów od 1 do 6 ; rozmiar 1 ( waga pacjenta poniżej 5 kg) rozmiar 1,5 ( waga pacjenta 5-10 kg ) rozmiar 2 ( waga pacjenta 10-20 kg) , rozmiar 3 (waga pacjenta 20-30kg) rozmiar 4 ( waga pacjenta 50-70 kg) , rozmiar 5 (waga pacjenta 70-100kg), rozmiar 6 (waga pacjenta powyżej 100 kg.), opakowanie maski kodowane kolorem w celu szybkiej identyfikacji rozmiaru możliwość bezwarunkowego stosowania w MRI( brak elementów metalowych)  wykonana z materiałów niezawierających ftalanów i lateksu opakowanie maski kodowane kolorem w celu szybkiej identyfikacji rozmiaru</t>
  </si>
  <si>
    <t>maska krtaniowa; 
-delikatny, pozbawiony nierówności i ostrych krawędzi mankiet, rurka maski wygięta zgodnie z budową anatomiczną gardła ( kąt 70-90 stopni) 
- zintegrowany kanał gastryczny umożliwiający wprowadzenie sondy żołądkowej dla rozmiarów;
 - 3,4,5,6 -16 FR, dla rozmiaru 2-2,5 - 10 FR,, dla rozmiaru 1,5 - 8 FR, dla rozmiaru 1- 6 FR,
ciśnienia uszczelnienia o wartości do 40 cm H 20
- możliwość wykonania intubacji za pomocą standardowej rurki dotchawicznej z uzyciem elastycznego endoskopu oraz wykonania bronchoskopii 
- znaczniki prawidłowego usytuowania maski w drogach oddechowych umieszczone na rurce znaczniki ułatwiające wykonanie intubacji dotchawicznej poprzez maskę umieszczoną na kopule maski 
- tzw.bloker zgryzu - element zabezpieczający przed zwężeniem światła rurki w wyniku jej zaciśnięcia zębami, 
- informacje dotyczące rozmiaru, wagi pacjenta, objętości wypełnienia mankietu umieszczone na baloniku kontrolnym zakres rozmiarów od  do 6;
- rozmiar 1 (waga pacjenta poniżej 5 kg ), rozmiar 1,5 ( waga pacjenta 5-10 kg.) rozmiar 2 ( waga pacjenta 10-20 kg.) rozmiar 2,5 ( waga pacjenta20-30 kg.) rozmiar 3 ( waga pacjenta 30-50 kg.) rozmiar 4 ( waga pacjenta50-70kg.) rozmiar 5 ( waga pacjenta 70-100 kg.) rozmiar 6( waga pacjenta powyżej 100 kg.)
-możliwość bezwarunkowego wykonywania w MRI ( brak elementów metalowych)
-wykonana z materiałów nie zawierających ftalanów i lateksu
- opakowanie maski kodowane kolorem w celu szybkiej identyfikacji rozmiaru</t>
  </si>
  <si>
    <t>Manometr do pomiaru ciśnienia w mankietach niskociśnieniowych
- przeznaczony do pompowania niskociśnieniowych mankietów masek krtaniowych irurek dotchawicznych  oraz pomiaru uzyskanego ciśnienia.
- ergonomiczna i trwała konstrukcja, możliwość obsługi jedną ręką,
- tarcza pomiarowa o średnicy minimum 68 mm,  przedziałka w cm H2O,
- zaznaczone zakresy ciśnienia dla rurek dotchawicznych i masek krtaniowych
- odłączany dren o długości minimum 90 cm zakończony złączem Luer,  produkt bezlateksowy</t>
  </si>
  <si>
    <t>8. maska tlenowa z rezerwuarem</t>
  </si>
  <si>
    <t>maska tlenowa z rezerwuarem zaworem zwrotnym do wysokiej koncentracji tlenu dla dorosłych
-anatomicznie ukształtowana maska, wykonana materiał elastyczny medyczny PCV ( nie zawiera lateksu i ftalanów) dren tlenowy 2 m ze standardowymi złączami , taśma mocująca na głowie, blaszka dopasowująca do nosa, zawór zwrotny, rezerwuar ( worek ), koncentracja tlenu O2 do 100 %, produkt jednorazowy</t>
  </si>
  <si>
    <t>9. przyrząd do treningu oddechu</t>
  </si>
  <si>
    <t>przyrząd do treningu oddechu - 3 komory poj. 300,900,1200 ml z różnokolorowymi kulkami, rurka z ustnikiem , czysty mikorobiologicznie</t>
  </si>
  <si>
    <t>Cewnik do odsysania górnych oddechowych,
atraumatyczna, lekko zaokrąglona specjalna otwarta końcówka. Wyposażona w dwa boczne otwory końcowe naprzemianległe o łagodnie wyoblonych krawędziach. Kolorystyczne oznaczenie rozmiaru na łączniku: 
       rozmiary : CH 10  skalowane -   2000 szt.                     
                        CH 12  skalowane -   3000 szt.                   
                        CH 14  skalowane -  9000 szt.                    
                        CH 16  skalowane - 10000 szt.   
                        CH 18  skalowane -  8000 szt.                     
                        CH 20  skalowane -  3000 szt.</t>
  </si>
  <si>
    <t>Cewnik do odsysania górnych oddechowych,
atraumatyczna, lekko zaokrąglona specjalna otwarta końcówka. Wyposażona w dwa boczne otwory końcowe naprzemianległe o łagodnie wyoblonych krawędziach. Kolorystyczne oznaczenie rozmiaru na łączniku: 
                  rozmiary : CH 4-8  skalowane</t>
  </si>
  <si>
    <t>Przyrząd do wlewów dożylnych typu motylek :
- igła wykonana ze stali nierdzewnej;silikonowana, ultra ostra i cienkościenna,
- długość efektywna igły 20mm
- ruchome skrzydełka mocujące wykonana z miękkiego tworzywa, 
- elastyczny, niezałamujący się dren o długości 30 cm,
- łącznik luer lock
- sterylny, w pojedynczym opakowaniu rozmiary kodowane kolorami  rozm, 0,7-0,8 mm</t>
  </si>
  <si>
    <t>Igła jednorazowego użytku 1,0-1,2 ;
nasadki barwione zgodnie z kodem ISO, opakowanie jednostkowe typu blister pack, 
opakowanie podstawowe - 100 szt., nietoksyczne , niepirogenne, osłonka i nasadka wykonana z polipropylenu,
rozmiar podany na opakowaniu jednostkowym oraz zbiorczym</t>
  </si>
  <si>
    <t>Maska do tlenoterapii z przewodem tlenowym i gumką - dzieci i dorośli 
-obrotowe złącze do tlenu, zapewniające łatwe i bezpieczne połączenie  na wcisk ze standardowym drenem tlenowym
-regulowana gumka na głowę, umożliwiająca dokładne i szczelne dopasowanie maski,
-wykonane są z przezroczystego i miękkiego tworzywa, niezawierającego latexu,
-gładki i ergonomicznie wyprofilowany brzeg maski dotykający pacjenta</t>
  </si>
  <si>
    <t>maska tlenowa z nebulizatorem i drenem, jednorazowa;
-maska twarzowa dla dzieci,
-waga maski 26g +/- 2 g.
-twardość maski 70-75 ShA
-przewód powietrzny antyzagięciowy o przekroju gwiazdki dł.200 cm
-materiał medyczny ,delikatny PCV
-blaszka dopasowana do nosa wykonana z aluminium szerokości 8mm +/- 1 mm
-maska z dwoma otworami bocznymi umożliwiającymi swobodne oddychanie podczas inhalacji o średnicy 2 cm+/-0,1cm
-nebulizator ( pojemnik na lek ) o poj. 8 ml. wyskalowany co 2ml,
-waga nebulizatora 19g +/-2 g.
-nebulizator wykonany z krystalicznego polistyrenu
-nebulizator z gwintem zapewniającym szczelne zamknięcie 
-bardzo mała pozostałość leku po zakończeniu inhalacji dzięki naczyniu na lek w kształcie ściętego stożka
-nie zawierający lateksu i ftalanów
-czysty mikrobiologicznie
-opakowanie folia 
   rozmiary: S, M</t>
  </si>
  <si>
    <t>maska tlenowa z nebulizatorem i drenem, jednorazowa;
-maska twarzowa dla dorosłych,
-waga maski 26g +/- 2 g.
-twardość maski 70-75 ShA
-przewód powietrzny antyzagięciowy o przekroju gwiazdki dł.200 cm
-materiał medyczny ,delikatny PCV
-blaszka dostosowana do nosa wykonana z aluminium szerokości 8mm +/- 1 mm
-maska z dwoma otworami bocznymi umożliwiającymi swobodne oddychanie podczas inhalacji o średnicy 2 cm+/-0,1cm
-nebulizator ( pojemnik na lek ) o poj. 8 ml. wyskalowany co 2ml,
-waga nebulizatora 19g +/-2 g.
-nebulizator wykonany z krystalicznego polistyrenu
-nebulizator z gwintem szczelne zamknięcie 
-bardzo mała pozostałość leku po zakończeniu inhalacji dzięki naczyniu na lek w kształcie ściętego stożka
-nie zawierający lateksu i ftalanów
-czysty mikrobiologicznie
-opakowanie folia
 rozmiary: L, XL</t>
  </si>
  <si>
    <t>łącznik karbowany do układu oddechowego respiratora do połączeń z rurką intubacyjną lub trachostomijną, zespolony podwójnie obrotowym łącznikiem kątowym (sterylny) prosty tzw ;martwa-przestrzeń
- złącze z elastycznego EVA od strony maszyny lub nebulizatora 22 mm F
- złącze od strony pacjenta 22mm M/15mm F 
- z kominkiem podwójnie obrotowym z portem do odsysania i bronchoskopii
- rozciągliwe, przestrzeń martwa : 25 ml - po złożeniu , 40 ml - po rozciągnięciu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</si>
</sst>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0" fillId="0" borderId="1" xfId="0" applyBorder="1" applyAlignment="1">
      <alignment horizontal="left" wrapText="1"/>
    </xf>
    <xf numFmtId="0" fontId="2" fillId="2" borderId="1" xfId="0" applyFont="1" applyFill="1" applyBorder="1" applyAlignment="1">
      <alignment horizontal="center" vertical="top" wrapText="1"/>
    </xf>
    <xf numFmtId="0" fontId="0" fillId="0" borderId="1" xfId="0" applyBorder="1" applyAlignment="1">
      <alignment horizontal="left"/>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
  <sheetViews>
    <sheetView workbookViewId="0">
      <selection activeCell="D11" sqref="D11"/>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0</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75" x14ac:dyDescent="0.25">
      <c r="A4" s="3">
        <v>1</v>
      </c>
      <c r="B4" s="3"/>
      <c r="C4" s="3" t="s">
        <v>16</v>
      </c>
      <c r="D4" s="6" t="s">
        <v>49</v>
      </c>
      <c r="E4" s="3"/>
      <c r="F4" s="3"/>
      <c r="G4" s="3"/>
      <c r="H4" s="3" t="s">
        <v>17</v>
      </c>
      <c r="I4" s="3"/>
      <c r="J4" s="4">
        <v>1600</v>
      </c>
      <c r="K4" s="4"/>
      <c r="L4" s="4">
        <f>K4*((100+N4)/100)</f>
        <v>0</v>
      </c>
      <c r="M4" s="4">
        <f>J4*K4</f>
        <v>0</v>
      </c>
      <c r="N4" s="4"/>
      <c r="O4" s="4">
        <f>J4*L4</f>
        <v>0</v>
      </c>
    </row>
    <row r="5" spans="1:16" ht="150" x14ac:dyDescent="0.25">
      <c r="A5" s="3">
        <v>2</v>
      </c>
      <c r="B5" s="3"/>
      <c r="C5" s="3" t="s">
        <v>16</v>
      </c>
      <c r="D5" s="6" t="s">
        <v>48</v>
      </c>
      <c r="E5" s="3"/>
      <c r="F5" s="3"/>
      <c r="G5" s="3"/>
      <c r="H5" s="3" t="s">
        <v>17</v>
      </c>
      <c r="I5" s="3"/>
      <c r="J5" s="4">
        <v>35000</v>
      </c>
      <c r="K5" s="4"/>
      <c r="L5" s="4">
        <f>K5*((100+N5)/100)</f>
        <v>0</v>
      </c>
      <c r="M5" s="4">
        <f>J5*K5</f>
        <v>0</v>
      </c>
      <c r="N5" s="4"/>
      <c r="O5" s="4">
        <f>J5*L5</f>
        <v>0</v>
      </c>
    </row>
    <row r="6" spans="1:16" x14ac:dyDescent="0.25">
      <c r="I6" t="s">
        <v>18</v>
      </c>
      <c r="J6" s="4"/>
      <c r="K6" s="4"/>
      <c r="L6" s="4"/>
      <c r="M6" s="4">
        <f>SUM(M4:M5)</f>
        <v>0</v>
      </c>
      <c r="N6" s="4"/>
      <c r="O6" s="4">
        <f>SUM(O4:O5)</f>
        <v>0</v>
      </c>
      <c r="P6"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
  <sheetViews>
    <sheetView workbookViewId="0">
      <selection activeCell="D15" sqref="D15"/>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46</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30" x14ac:dyDescent="0.25">
      <c r="A4" s="3">
        <v>28</v>
      </c>
      <c r="B4" s="3"/>
      <c r="C4" s="3" t="s">
        <v>16</v>
      </c>
      <c r="D4" s="6" t="s">
        <v>47</v>
      </c>
      <c r="E4" s="3"/>
      <c r="F4" s="3"/>
      <c r="G4" s="3"/>
      <c r="H4" s="3" t="s">
        <v>17</v>
      </c>
      <c r="I4" s="3"/>
      <c r="J4" s="4">
        <v>1500</v>
      </c>
      <c r="K4" s="4"/>
      <c r="L4" s="4">
        <f>K4*((100+N4)/100)</f>
        <v>0</v>
      </c>
      <c r="M4" s="4">
        <f>J4*K4</f>
        <v>0</v>
      </c>
      <c r="N4" s="4"/>
      <c r="O4" s="4">
        <f>J4*L4</f>
        <v>0</v>
      </c>
    </row>
    <row r="5" spans="1:16" x14ac:dyDescent="0.25">
      <c r="I5" t="s">
        <v>18</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tabSelected="1" workbookViewId="0">
      <selection activeCell="J28" sqref="J28"/>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19</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45" x14ac:dyDescent="0.25">
      <c r="A4" s="3">
        <v>3</v>
      </c>
      <c r="B4" s="3"/>
      <c r="C4" s="3" t="s">
        <v>16</v>
      </c>
      <c r="D4" s="6" t="s">
        <v>20</v>
      </c>
      <c r="E4" s="3"/>
      <c r="F4" s="3"/>
      <c r="G4" s="3"/>
      <c r="H4" s="3" t="s">
        <v>17</v>
      </c>
      <c r="I4" s="3"/>
      <c r="J4" s="4">
        <v>5000</v>
      </c>
      <c r="K4" s="4"/>
      <c r="L4" s="4">
        <f>K4*((100+N4)/100)</f>
        <v>0</v>
      </c>
      <c r="M4" s="4">
        <f>J4*K4</f>
        <v>0</v>
      </c>
      <c r="N4" s="4"/>
      <c r="O4" s="4">
        <f>J4*L4</f>
        <v>0</v>
      </c>
    </row>
    <row r="5" spans="1:16" x14ac:dyDescent="0.25">
      <c r="I5" t="s">
        <v>18</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1"/>
  <sheetViews>
    <sheetView workbookViewId="0">
      <selection activeCell="D4" sqref="D4:D10"/>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21</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30" x14ac:dyDescent="0.25">
      <c r="A4" s="3">
        <v>4</v>
      </c>
      <c r="B4" s="3"/>
      <c r="C4" s="3" t="s">
        <v>16</v>
      </c>
      <c r="D4" s="6" t="s">
        <v>22</v>
      </c>
      <c r="E4" s="3"/>
      <c r="F4" s="3"/>
      <c r="G4" s="3"/>
      <c r="H4" s="3" t="s">
        <v>17</v>
      </c>
      <c r="I4" s="3"/>
      <c r="J4" s="4">
        <v>4000</v>
      </c>
      <c r="K4" s="4"/>
      <c r="L4" s="4">
        <f t="shared" ref="L4:L10" si="0">K4*((100+N4)/100)</f>
        <v>0</v>
      </c>
      <c r="M4" s="4">
        <f t="shared" ref="M4:M10" si="1">J4*K4</f>
        <v>0</v>
      </c>
      <c r="N4" s="4"/>
      <c r="O4" s="4">
        <f t="shared" ref="O4:O10" si="2">J4*L4</f>
        <v>0</v>
      </c>
    </row>
    <row r="5" spans="1:16" x14ac:dyDescent="0.25">
      <c r="A5" s="3">
        <v>5</v>
      </c>
      <c r="B5" s="3"/>
      <c r="C5" s="3" t="s">
        <v>16</v>
      </c>
      <c r="D5" s="6" t="s">
        <v>23</v>
      </c>
      <c r="E5" s="3"/>
      <c r="F5" s="3"/>
      <c r="G5" s="3"/>
      <c r="H5" s="3" t="s">
        <v>17</v>
      </c>
      <c r="I5" s="3"/>
      <c r="J5" s="4">
        <v>100</v>
      </c>
      <c r="K5" s="4"/>
      <c r="L5" s="4">
        <f t="shared" si="0"/>
        <v>0</v>
      </c>
      <c r="M5" s="4">
        <f t="shared" si="1"/>
        <v>0</v>
      </c>
      <c r="N5" s="4"/>
      <c r="O5" s="4">
        <f t="shared" si="2"/>
        <v>0</v>
      </c>
    </row>
    <row r="6" spans="1:16" ht="30" x14ac:dyDescent="0.25">
      <c r="A6" s="3">
        <v>6</v>
      </c>
      <c r="B6" s="3"/>
      <c r="C6" s="3" t="s">
        <v>16</v>
      </c>
      <c r="D6" s="6" t="s">
        <v>24</v>
      </c>
      <c r="E6" s="3"/>
      <c r="F6" s="3"/>
      <c r="G6" s="3"/>
      <c r="H6" s="3" t="s">
        <v>17</v>
      </c>
      <c r="I6" s="3"/>
      <c r="J6" s="4">
        <v>1000</v>
      </c>
      <c r="K6" s="4"/>
      <c r="L6" s="4">
        <f t="shared" si="0"/>
        <v>0</v>
      </c>
      <c r="M6" s="4">
        <f t="shared" si="1"/>
        <v>0</v>
      </c>
      <c r="N6" s="4"/>
      <c r="O6" s="4">
        <f t="shared" si="2"/>
        <v>0</v>
      </c>
    </row>
    <row r="7" spans="1:16" ht="30" x14ac:dyDescent="0.25">
      <c r="A7" s="3">
        <v>7</v>
      </c>
      <c r="B7" s="3"/>
      <c r="C7" s="3" t="s">
        <v>16</v>
      </c>
      <c r="D7" s="6" t="s">
        <v>25</v>
      </c>
      <c r="E7" s="3"/>
      <c r="F7" s="3"/>
      <c r="G7" s="3"/>
      <c r="H7" s="3" t="s">
        <v>17</v>
      </c>
      <c r="I7" s="3"/>
      <c r="J7" s="4">
        <v>400</v>
      </c>
      <c r="K7" s="4"/>
      <c r="L7" s="4">
        <f t="shared" si="0"/>
        <v>0</v>
      </c>
      <c r="M7" s="4">
        <f t="shared" si="1"/>
        <v>0</v>
      </c>
      <c r="N7" s="4"/>
      <c r="O7" s="4">
        <f t="shared" si="2"/>
        <v>0</v>
      </c>
    </row>
    <row r="8" spans="1:16" ht="30" x14ac:dyDescent="0.25">
      <c r="A8" s="3">
        <v>8</v>
      </c>
      <c r="B8" s="3"/>
      <c r="C8" s="3" t="s">
        <v>16</v>
      </c>
      <c r="D8" s="6" t="s">
        <v>26</v>
      </c>
      <c r="E8" s="3"/>
      <c r="F8" s="3"/>
      <c r="G8" s="3"/>
      <c r="H8" s="3" t="s">
        <v>17</v>
      </c>
      <c r="I8" s="3"/>
      <c r="J8" s="4">
        <v>100</v>
      </c>
      <c r="K8" s="4"/>
      <c r="L8" s="4">
        <f t="shared" si="0"/>
        <v>0</v>
      </c>
      <c r="M8" s="4">
        <f t="shared" si="1"/>
        <v>0</v>
      </c>
      <c r="N8" s="4"/>
      <c r="O8" s="4">
        <f t="shared" si="2"/>
        <v>0</v>
      </c>
    </row>
    <row r="9" spans="1:16" ht="30" x14ac:dyDescent="0.25">
      <c r="A9" s="3">
        <v>9</v>
      </c>
      <c r="B9" s="3"/>
      <c r="C9" s="3" t="s">
        <v>16</v>
      </c>
      <c r="D9" s="6" t="s">
        <v>27</v>
      </c>
      <c r="E9" s="3"/>
      <c r="F9" s="3"/>
      <c r="G9" s="3"/>
      <c r="H9" s="3" t="s">
        <v>17</v>
      </c>
      <c r="I9" s="3"/>
      <c r="J9" s="4">
        <v>100</v>
      </c>
      <c r="K9" s="4"/>
      <c r="L9" s="4">
        <f t="shared" si="0"/>
        <v>0</v>
      </c>
      <c r="M9" s="4">
        <f t="shared" si="1"/>
        <v>0</v>
      </c>
      <c r="N9" s="4"/>
      <c r="O9" s="4">
        <f t="shared" si="2"/>
        <v>0</v>
      </c>
    </row>
    <row r="10" spans="1:16" ht="30" x14ac:dyDescent="0.25">
      <c r="A10" s="3">
        <v>10</v>
      </c>
      <c r="B10" s="3"/>
      <c r="C10" s="3" t="s">
        <v>16</v>
      </c>
      <c r="D10" s="6" t="s">
        <v>28</v>
      </c>
      <c r="E10" s="3"/>
      <c r="F10" s="3"/>
      <c r="G10" s="3"/>
      <c r="H10" s="3" t="s">
        <v>17</v>
      </c>
      <c r="I10" s="3"/>
      <c r="J10" s="4">
        <v>800</v>
      </c>
      <c r="K10" s="4"/>
      <c r="L10" s="4">
        <f t="shared" si="0"/>
        <v>0</v>
      </c>
      <c r="M10" s="4">
        <f t="shared" si="1"/>
        <v>0</v>
      </c>
      <c r="N10" s="4"/>
      <c r="O10" s="4">
        <f t="shared" si="2"/>
        <v>0</v>
      </c>
    </row>
    <row r="11" spans="1:16" x14ac:dyDescent="0.25">
      <c r="I11" t="s">
        <v>18</v>
      </c>
      <c r="J11" s="4"/>
      <c r="K11" s="4"/>
      <c r="L11" s="4"/>
      <c r="M11" s="4">
        <f>SUM(M4:M10)</f>
        <v>0</v>
      </c>
      <c r="N11" s="4"/>
      <c r="O11" s="4">
        <f>SUM(O4:O10)</f>
        <v>0</v>
      </c>
      <c r="P11"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
  <sheetViews>
    <sheetView workbookViewId="0">
      <selection activeCell="D4" sqref="D4:D6"/>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29</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35" x14ac:dyDescent="0.25">
      <c r="A4" s="3">
        <v>11</v>
      </c>
      <c r="B4" s="3"/>
      <c r="C4" s="3" t="s">
        <v>16</v>
      </c>
      <c r="D4" s="6" t="s">
        <v>50</v>
      </c>
      <c r="E4" s="3"/>
      <c r="F4" s="3"/>
      <c r="G4" s="3"/>
      <c r="H4" s="3" t="s">
        <v>17</v>
      </c>
      <c r="I4" s="3"/>
      <c r="J4" s="4">
        <v>1800</v>
      </c>
      <c r="K4" s="4"/>
      <c r="L4" s="4">
        <f>K4*((100+N4)/100)</f>
        <v>0</v>
      </c>
      <c r="M4" s="4">
        <f>J4*K4</f>
        <v>0</v>
      </c>
      <c r="N4" s="4"/>
      <c r="O4" s="4">
        <f>J4*L4</f>
        <v>0</v>
      </c>
    </row>
    <row r="5" spans="1:16" ht="90" x14ac:dyDescent="0.25">
      <c r="A5" s="3">
        <v>12</v>
      </c>
      <c r="B5" s="3"/>
      <c r="C5" s="3" t="s">
        <v>16</v>
      </c>
      <c r="D5" s="6" t="s">
        <v>30</v>
      </c>
      <c r="E5" s="3"/>
      <c r="F5" s="3"/>
      <c r="G5" s="3"/>
      <c r="H5" s="3" t="s">
        <v>17</v>
      </c>
      <c r="I5" s="3"/>
      <c r="J5" s="4">
        <v>5000</v>
      </c>
      <c r="K5" s="4"/>
      <c r="L5" s="4">
        <f>K5*((100+N5)/100)</f>
        <v>0</v>
      </c>
      <c r="M5" s="4">
        <f>J5*K5</f>
        <v>0</v>
      </c>
      <c r="N5" s="4"/>
      <c r="O5" s="4">
        <f>J5*L5</f>
        <v>0</v>
      </c>
    </row>
    <row r="6" spans="1:16" ht="90" x14ac:dyDescent="0.25">
      <c r="A6" s="3">
        <v>13</v>
      </c>
      <c r="B6" s="3"/>
      <c r="C6" s="3" t="s">
        <v>16</v>
      </c>
      <c r="D6" s="6" t="s">
        <v>51</v>
      </c>
      <c r="E6" s="3"/>
      <c r="F6" s="3"/>
      <c r="G6" s="3"/>
      <c r="H6" s="3" t="s">
        <v>17</v>
      </c>
      <c r="I6" s="3"/>
      <c r="J6" s="4">
        <v>7000</v>
      </c>
      <c r="K6" s="4"/>
      <c r="L6" s="4">
        <f>K6*((100+N6)/100)</f>
        <v>0</v>
      </c>
      <c r="M6" s="4">
        <f>J6*K6</f>
        <v>0</v>
      </c>
      <c r="N6" s="4"/>
      <c r="O6" s="4">
        <f>J6*L6</f>
        <v>0</v>
      </c>
    </row>
    <row r="7" spans="1:16" x14ac:dyDescent="0.25">
      <c r="I7" t="s">
        <v>18</v>
      </c>
      <c r="J7" s="4"/>
      <c r="K7" s="4"/>
      <c r="L7" s="4"/>
      <c r="M7" s="4">
        <f>SUM(M4:M6)</f>
        <v>0</v>
      </c>
      <c r="N7" s="4"/>
      <c r="O7" s="4">
        <f>SUM(O4:O6)</f>
        <v>0</v>
      </c>
      <c r="P7"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
  <sheetViews>
    <sheetView workbookViewId="0">
      <selection activeCell="D4" sqref="D4"/>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31</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20" x14ac:dyDescent="0.25">
      <c r="A4" s="3">
        <v>14</v>
      </c>
      <c r="B4" s="3"/>
      <c r="C4" s="3" t="s">
        <v>16</v>
      </c>
      <c r="D4" s="6" t="s">
        <v>52</v>
      </c>
      <c r="E4" s="3"/>
      <c r="F4" s="3"/>
      <c r="G4" s="3"/>
      <c r="H4" s="3" t="s">
        <v>17</v>
      </c>
      <c r="I4" s="3"/>
      <c r="J4" s="4">
        <v>8000</v>
      </c>
      <c r="K4" s="4"/>
      <c r="L4" s="4">
        <f>K4*((100+N4)/100)</f>
        <v>0</v>
      </c>
      <c r="M4" s="4">
        <f>J4*K4</f>
        <v>0</v>
      </c>
      <c r="N4" s="4"/>
      <c r="O4" s="4">
        <f>J4*L4</f>
        <v>0</v>
      </c>
    </row>
    <row r="5" spans="1:16" x14ac:dyDescent="0.25">
      <c r="I5" t="s">
        <v>18</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0"/>
  <sheetViews>
    <sheetView workbookViewId="0">
      <selection activeCell="G21" sqref="F21:G21"/>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32</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x14ac:dyDescent="0.25">
      <c r="A4" s="3">
        <v>15</v>
      </c>
      <c r="B4" s="3"/>
      <c r="C4" s="3" t="s">
        <v>16</v>
      </c>
      <c r="D4" s="8" t="s">
        <v>33</v>
      </c>
      <c r="E4" s="3"/>
      <c r="F4" s="3"/>
      <c r="G4" s="3"/>
      <c r="H4" s="3" t="s">
        <v>17</v>
      </c>
      <c r="I4" s="3"/>
      <c r="J4" s="4">
        <v>50</v>
      </c>
      <c r="K4" s="4"/>
      <c r="L4" s="4">
        <f t="shared" ref="L4:L9" si="0">K4*((100+N4)/100)</f>
        <v>0</v>
      </c>
      <c r="M4" s="4">
        <f t="shared" ref="M4:M9" si="1">J4*K4</f>
        <v>0</v>
      </c>
      <c r="N4" s="4"/>
      <c r="O4" s="4">
        <f t="shared" ref="O4:O9" si="2">J4*L4</f>
        <v>0</v>
      </c>
    </row>
    <row r="5" spans="1:16" x14ac:dyDescent="0.25">
      <c r="A5" s="3">
        <v>16</v>
      </c>
      <c r="B5" s="3"/>
      <c r="C5" s="3" t="s">
        <v>16</v>
      </c>
      <c r="D5" s="8" t="s">
        <v>34</v>
      </c>
      <c r="E5" s="3"/>
      <c r="F5" s="3"/>
      <c r="G5" s="3"/>
      <c r="H5" s="3" t="s">
        <v>17</v>
      </c>
      <c r="I5" s="3"/>
      <c r="J5" s="4">
        <v>50</v>
      </c>
      <c r="K5" s="4"/>
      <c r="L5" s="4">
        <f t="shared" si="0"/>
        <v>0</v>
      </c>
      <c r="M5" s="4">
        <f t="shared" si="1"/>
        <v>0</v>
      </c>
      <c r="N5" s="4"/>
      <c r="O5" s="4">
        <f t="shared" si="2"/>
        <v>0</v>
      </c>
    </row>
    <row r="6" spans="1:16" x14ac:dyDescent="0.25">
      <c r="A6" s="3">
        <v>17</v>
      </c>
      <c r="B6" s="3"/>
      <c r="C6" s="3" t="s">
        <v>16</v>
      </c>
      <c r="D6" s="8" t="s">
        <v>35</v>
      </c>
      <c r="E6" s="3"/>
      <c r="F6" s="3"/>
      <c r="G6" s="3"/>
      <c r="H6" s="3" t="s">
        <v>17</v>
      </c>
      <c r="I6" s="3"/>
      <c r="J6" s="4">
        <v>200</v>
      </c>
      <c r="K6" s="4"/>
      <c r="L6" s="4">
        <f t="shared" si="0"/>
        <v>0</v>
      </c>
      <c r="M6" s="4">
        <f t="shared" si="1"/>
        <v>0</v>
      </c>
      <c r="N6" s="4"/>
      <c r="O6" s="4">
        <f t="shared" si="2"/>
        <v>0</v>
      </c>
    </row>
    <row r="7" spans="1:16" x14ac:dyDescent="0.25">
      <c r="A7" s="3">
        <v>18</v>
      </c>
      <c r="B7" s="3"/>
      <c r="C7" s="3" t="s">
        <v>16</v>
      </c>
      <c r="D7" s="8" t="s">
        <v>36</v>
      </c>
      <c r="E7" s="3"/>
      <c r="F7" s="3"/>
      <c r="G7" s="3"/>
      <c r="H7" s="3" t="s">
        <v>17</v>
      </c>
      <c r="I7" s="3"/>
      <c r="J7" s="4">
        <v>500</v>
      </c>
      <c r="K7" s="4"/>
      <c r="L7" s="4">
        <f t="shared" si="0"/>
        <v>0</v>
      </c>
      <c r="M7" s="4">
        <f t="shared" si="1"/>
        <v>0</v>
      </c>
      <c r="N7" s="4"/>
      <c r="O7" s="4">
        <f t="shared" si="2"/>
        <v>0</v>
      </c>
    </row>
    <row r="8" spans="1:16" x14ac:dyDescent="0.25">
      <c r="A8" s="3">
        <v>19</v>
      </c>
      <c r="B8" s="3"/>
      <c r="C8" s="3" t="s">
        <v>16</v>
      </c>
      <c r="D8" s="8" t="s">
        <v>37</v>
      </c>
      <c r="E8" s="3"/>
      <c r="F8" s="3"/>
      <c r="G8" s="3"/>
      <c r="H8" s="3" t="s">
        <v>17</v>
      </c>
      <c r="I8" s="3"/>
      <c r="J8" s="4">
        <v>2000</v>
      </c>
      <c r="K8" s="4"/>
      <c r="L8" s="4">
        <f t="shared" si="0"/>
        <v>0</v>
      </c>
      <c r="M8" s="4">
        <f t="shared" si="1"/>
        <v>0</v>
      </c>
      <c r="N8" s="4"/>
      <c r="O8" s="4">
        <f t="shared" si="2"/>
        <v>0</v>
      </c>
    </row>
    <row r="9" spans="1:16" x14ac:dyDescent="0.25">
      <c r="A9" s="3">
        <v>20</v>
      </c>
      <c r="B9" s="3"/>
      <c r="C9" s="3" t="s">
        <v>16</v>
      </c>
      <c r="D9" s="8" t="s">
        <v>38</v>
      </c>
      <c r="E9" s="3"/>
      <c r="F9" s="3"/>
      <c r="G9" s="3"/>
      <c r="H9" s="3" t="s">
        <v>17</v>
      </c>
      <c r="I9" s="3"/>
      <c r="J9" s="4">
        <v>1600</v>
      </c>
      <c r="K9" s="4"/>
      <c r="L9" s="4">
        <f t="shared" si="0"/>
        <v>0</v>
      </c>
      <c r="M9" s="4">
        <f t="shared" si="1"/>
        <v>0</v>
      </c>
      <c r="N9" s="4"/>
      <c r="O9" s="4">
        <f t="shared" si="2"/>
        <v>0</v>
      </c>
    </row>
    <row r="10" spans="1:16" x14ac:dyDescent="0.25">
      <c r="I10" t="s">
        <v>18</v>
      </c>
      <c r="J10" s="4"/>
      <c r="K10" s="4"/>
      <c r="L10" s="4"/>
      <c r="M10" s="4">
        <f>SUM(M4:M9)</f>
        <v>0</v>
      </c>
      <c r="N10" s="4"/>
      <c r="O10" s="4">
        <f>SUM(O4:O9)</f>
        <v>0</v>
      </c>
      <c r="P10"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6"/>
  <sheetViews>
    <sheetView topLeftCell="A10" workbookViewId="0">
      <selection activeCell="D4" sqref="D4:D5"/>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39</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300" x14ac:dyDescent="0.25">
      <c r="A4" s="3">
        <v>21</v>
      </c>
      <c r="B4" s="3"/>
      <c r="C4" s="3" t="s">
        <v>16</v>
      </c>
      <c r="D4" s="6" t="s">
        <v>53</v>
      </c>
      <c r="E4" s="3"/>
      <c r="F4" s="3"/>
      <c r="G4" s="3"/>
      <c r="H4" s="3" t="s">
        <v>17</v>
      </c>
      <c r="I4" s="3"/>
      <c r="J4" s="4">
        <v>2600</v>
      </c>
      <c r="K4" s="4"/>
      <c r="L4" s="4">
        <f>K4*((100+N4)/100)</f>
        <v>0</v>
      </c>
      <c r="M4" s="4">
        <f>J4*K4</f>
        <v>0</v>
      </c>
      <c r="N4" s="4"/>
      <c r="O4" s="4">
        <f>J4*L4</f>
        <v>0</v>
      </c>
    </row>
    <row r="5" spans="1:16" ht="300" x14ac:dyDescent="0.25">
      <c r="A5" s="3">
        <v>22</v>
      </c>
      <c r="B5" s="3"/>
      <c r="C5" s="3" t="s">
        <v>16</v>
      </c>
      <c r="D5" s="6" t="s">
        <v>54</v>
      </c>
      <c r="E5" s="3"/>
      <c r="F5" s="3"/>
      <c r="G5" s="3"/>
      <c r="H5" s="3" t="s">
        <v>17</v>
      </c>
      <c r="I5" s="3"/>
      <c r="J5" s="4">
        <v>4500</v>
      </c>
      <c r="K5" s="4"/>
      <c r="L5" s="4">
        <f>K5*((100+N5)/100)</f>
        <v>0</v>
      </c>
      <c r="M5" s="4">
        <f>J5*K5</f>
        <v>0</v>
      </c>
      <c r="N5" s="4"/>
      <c r="O5" s="4">
        <f>J5*L5</f>
        <v>0</v>
      </c>
    </row>
    <row r="6" spans="1:16" x14ac:dyDescent="0.25">
      <c r="I6" t="s">
        <v>18</v>
      </c>
      <c r="J6" s="4"/>
      <c r="K6" s="4"/>
      <c r="L6" s="4"/>
      <c r="M6" s="4">
        <f>SUM(M4:M5)</f>
        <v>0</v>
      </c>
      <c r="N6" s="4"/>
      <c r="O6" s="4">
        <f>SUM(O4:O5)</f>
        <v>0</v>
      </c>
      <c r="P6"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
  <sheetViews>
    <sheetView workbookViewId="0">
      <selection activeCell="D4" sqref="D4:D7"/>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40</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20" x14ac:dyDescent="0.25">
      <c r="A4" s="3">
        <v>23</v>
      </c>
      <c r="B4" s="3"/>
      <c r="C4" s="3" t="s">
        <v>16</v>
      </c>
      <c r="D4" s="6" t="s">
        <v>55</v>
      </c>
      <c r="E4" s="3"/>
      <c r="F4" s="3"/>
      <c r="G4" s="3"/>
      <c r="H4" s="3" t="s">
        <v>17</v>
      </c>
      <c r="I4" s="3"/>
      <c r="J4" s="4">
        <v>2800</v>
      </c>
      <c r="K4" s="4"/>
      <c r="L4" s="4">
        <f>K4*((100+N4)/100)</f>
        <v>0</v>
      </c>
      <c r="M4" s="4">
        <f>J4*K4</f>
        <v>0</v>
      </c>
      <c r="N4" s="4"/>
      <c r="O4" s="4">
        <f>J4*L4</f>
        <v>0</v>
      </c>
    </row>
    <row r="5" spans="1:16" ht="330" x14ac:dyDescent="0.25">
      <c r="A5" s="3">
        <v>24</v>
      </c>
      <c r="B5" s="3"/>
      <c r="C5" s="3" t="s">
        <v>16</v>
      </c>
      <c r="D5" s="6" t="s">
        <v>41</v>
      </c>
      <c r="E5" s="3"/>
      <c r="F5" s="3"/>
      <c r="G5" s="3"/>
      <c r="H5" s="3" t="s">
        <v>17</v>
      </c>
      <c r="I5" s="3"/>
      <c r="J5" s="4">
        <v>500</v>
      </c>
      <c r="K5" s="4"/>
      <c r="L5" s="4">
        <f>K5*((100+N5)/100)</f>
        <v>0</v>
      </c>
      <c r="M5" s="4">
        <f>J5*K5</f>
        <v>0</v>
      </c>
      <c r="N5" s="4"/>
      <c r="O5" s="4">
        <f>J5*L5</f>
        <v>0</v>
      </c>
    </row>
    <row r="6" spans="1:16" ht="409.5" x14ac:dyDescent="0.25">
      <c r="A6" s="3">
        <v>25</v>
      </c>
      <c r="B6" s="3"/>
      <c r="C6" s="3" t="s">
        <v>16</v>
      </c>
      <c r="D6" s="6" t="s">
        <v>42</v>
      </c>
      <c r="E6" s="3"/>
      <c r="F6" s="3"/>
      <c r="G6" s="3"/>
      <c r="H6" s="3" t="s">
        <v>17</v>
      </c>
      <c r="I6" s="3"/>
      <c r="J6" s="4">
        <v>50</v>
      </c>
      <c r="K6" s="4"/>
      <c r="L6" s="4">
        <f>K6*((100+N6)/100)</f>
        <v>0</v>
      </c>
      <c r="M6" s="4">
        <f>J6*K6</f>
        <v>0</v>
      </c>
      <c r="N6" s="4"/>
      <c r="O6" s="4">
        <f>J6*L6</f>
        <v>0</v>
      </c>
    </row>
    <row r="7" spans="1:16" ht="120" x14ac:dyDescent="0.25">
      <c r="A7" s="3">
        <v>26</v>
      </c>
      <c r="B7" s="3"/>
      <c r="C7" s="3" t="s">
        <v>16</v>
      </c>
      <c r="D7" s="6" t="s">
        <v>43</v>
      </c>
      <c r="E7" s="3"/>
      <c r="F7" s="3"/>
      <c r="G7" s="3"/>
      <c r="H7" s="3" t="s">
        <v>17</v>
      </c>
      <c r="I7" s="3"/>
      <c r="J7" s="4">
        <v>6</v>
      </c>
      <c r="K7" s="4"/>
      <c r="L7" s="4">
        <f>K7*((100+N7)/100)</f>
        <v>0</v>
      </c>
      <c r="M7" s="4">
        <f>J7*K7</f>
        <v>0</v>
      </c>
      <c r="N7" s="4"/>
      <c r="O7" s="4">
        <f>J7*L7</f>
        <v>0</v>
      </c>
    </row>
    <row r="8" spans="1:16" x14ac:dyDescent="0.25">
      <c r="I8" t="s">
        <v>18</v>
      </c>
      <c r="J8" s="4"/>
      <c r="K8" s="4"/>
      <c r="L8" s="4"/>
      <c r="M8" s="4">
        <f>SUM(M4:M7)</f>
        <v>0</v>
      </c>
      <c r="N8" s="4"/>
      <c r="O8" s="4">
        <f>SUM(O4:O7)</f>
        <v>0</v>
      </c>
      <c r="P8" s="5"/>
    </row>
  </sheetData>
  <sheetProtection formatCells="0" formatColumns="0" formatRows="0" insertColumns="0" insertRows="0" insertHyperlinks="0" deleteColumns="0" deleteRows="0" sort="0" autoFilter="0" pivotTables="0"/>
  <pageMargins left="0.25" right="0.25" top="0.75" bottom="0.75" header="0.3" footer="0.3"/>
  <pageSetup paperSize="9" scale="46"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
  <sheetViews>
    <sheetView workbookViewId="0">
      <selection activeCell="D4" sqref="D4"/>
    </sheetView>
  </sheetViews>
  <sheetFormatPr defaultRowHeight="15" x14ac:dyDescent="0.25"/>
  <cols>
    <col min="1" max="1" width="4.5703125" bestFit="1" customWidth="1"/>
    <col min="2" max="2" width="9.85546875" customWidth="1"/>
    <col min="3" max="3" width="15" customWidth="1"/>
    <col min="4" max="4" width="71.28515625" customWidth="1"/>
    <col min="5" max="5" width="17.85546875" customWidth="1"/>
    <col min="6" max="6" width="21" customWidth="1"/>
    <col min="7" max="7" width="12.7109375" customWidth="1"/>
    <col min="8" max="8" width="19.85546875" customWidth="1"/>
    <col min="9" max="9" width="15.42578125" customWidth="1"/>
    <col min="10" max="10" width="11.140625" customWidth="1"/>
    <col min="11" max="11" width="14.5703125" customWidth="1"/>
    <col min="12" max="12" width="14.85546875" customWidth="1"/>
    <col min="13" max="13" width="12.5703125" customWidth="1"/>
    <col min="14" max="14" width="7" bestFit="1" customWidth="1"/>
    <col min="15" max="15" width="12.28515625" customWidth="1"/>
  </cols>
  <sheetData>
    <row r="1" spans="1:16" ht="18.75" x14ac:dyDescent="0.3">
      <c r="F1" s="1" t="s">
        <v>44</v>
      </c>
    </row>
    <row r="2" spans="1:16" ht="60" x14ac:dyDescent="0.2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pans="1:16" x14ac:dyDescent="0.25">
      <c r="A3" s="2">
        <v>1</v>
      </c>
      <c r="B3" s="2">
        <v>2</v>
      </c>
      <c r="C3" s="2">
        <v>3</v>
      </c>
      <c r="D3" s="2">
        <v>4</v>
      </c>
      <c r="E3" s="2">
        <v>5</v>
      </c>
      <c r="F3" s="2">
        <v>6</v>
      </c>
      <c r="G3" s="2">
        <v>7</v>
      </c>
      <c r="H3" s="2">
        <v>8</v>
      </c>
      <c r="I3" s="2">
        <v>9</v>
      </c>
      <c r="J3" s="2">
        <v>10</v>
      </c>
      <c r="K3" s="2">
        <v>11</v>
      </c>
      <c r="L3" s="2">
        <v>12</v>
      </c>
      <c r="M3" s="2">
        <v>13</v>
      </c>
      <c r="N3" s="2">
        <v>14</v>
      </c>
      <c r="O3" s="2">
        <v>15</v>
      </c>
    </row>
    <row r="4" spans="1:16" ht="105" x14ac:dyDescent="0.25">
      <c r="A4" s="3">
        <v>27</v>
      </c>
      <c r="B4" s="3"/>
      <c r="C4" s="3" t="s">
        <v>16</v>
      </c>
      <c r="D4" s="6" t="s">
        <v>45</v>
      </c>
      <c r="E4" s="3"/>
      <c r="F4" s="3"/>
      <c r="G4" s="3"/>
      <c r="H4" s="3" t="s">
        <v>17</v>
      </c>
      <c r="I4" s="3"/>
      <c r="J4" s="4">
        <v>3000</v>
      </c>
      <c r="K4" s="4"/>
      <c r="L4" s="4">
        <f>K4*((100+N4)/100)</f>
        <v>0</v>
      </c>
      <c r="M4" s="4">
        <f>J4*K4</f>
        <v>0</v>
      </c>
      <c r="N4" s="4"/>
      <c r="O4" s="4">
        <f>J4*L4</f>
        <v>0</v>
      </c>
    </row>
    <row r="5" spans="1:16" x14ac:dyDescent="0.25">
      <c r="I5" t="s">
        <v>18</v>
      </c>
      <c r="J5" s="4"/>
      <c r="K5" s="4"/>
      <c r="L5" s="4"/>
      <c r="M5" s="4">
        <f>SUM(M4:M4)</f>
        <v>0</v>
      </c>
      <c r="N5" s="4"/>
      <c r="O5" s="4">
        <f>SUM(O4:O4)</f>
        <v>0</v>
      </c>
      <c r="P5" s="5"/>
    </row>
  </sheetData>
  <sheetProtection formatCells="0" formatColumns="0" formatRows="0" insertColumns="0" insertRows="0" insertHyperlinks="0" deleteColumns="0" deleteRows="0" sort="0" autoFilter="0" pivotTables="0"/>
  <pageMargins left="0.25" right="0.25" top="0.75" bottom="0.75" header="0.3" footer="0.3"/>
  <pageSetup paperSize="9" scale="53"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1. cewnik do odsysania</vt:lpstr>
      <vt:lpstr>10.filtr- wymiennik ciepła i w</vt:lpstr>
      <vt:lpstr>2. sprzęt medyczny drobny</vt:lpstr>
      <vt:lpstr>3. sprzęt do wlewów i iniekcji</vt:lpstr>
      <vt:lpstr>4. maska do tlenoterapii</vt:lpstr>
      <vt:lpstr>5. maski resuscytacyjne</vt:lpstr>
      <vt:lpstr>6. maski tlenowe z nebulizator</vt:lpstr>
      <vt:lpstr>7. sprzęt wspomagający oddycha</vt:lpstr>
      <vt:lpstr>8. maska tlenowa z rezerwuarem</vt:lpstr>
      <vt:lpstr>9. przyrząd do treningu oddech</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Zamówienia</cp:lastModifiedBy>
  <cp:lastPrinted>2021-02-04T09:09:40Z</cp:lastPrinted>
  <dcterms:created xsi:type="dcterms:W3CDTF">2021-02-04T08:43:01Z</dcterms:created>
  <dcterms:modified xsi:type="dcterms:W3CDTF">2021-02-04T09:10:17Z</dcterms:modified>
  <cp:category/>
</cp:coreProperties>
</file>