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15 PN 22 WITREKTOMIA\(2)Dokumentacja postepowania opublikowana w portalu w dniu wszczęcia\"/>
    </mc:Choice>
  </mc:AlternateContent>
  <xr:revisionPtr revIDLastSave="0" documentId="13_ncr:1_{6012BAA2-083C-4722-80B7-19CB2612EF6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ostawa gazu śródoperacyjnego " sheetId="1" r:id="rId1"/>
    <sheet name="Dostawa materiałów do witrekto" sheetId="2" r:id="rId2"/>
    <sheet name="Dzierżawa aparatu  do fakowitr" sheetId="3" r:id="rId3"/>
    <sheet name="Kryteria oceny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3" l="1"/>
  <c r="L13" i="3"/>
  <c r="O13" i="3" s="1"/>
  <c r="O12" i="3"/>
  <c r="M12" i="3"/>
  <c r="L12" i="3"/>
  <c r="O11" i="3"/>
  <c r="M11" i="3"/>
  <c r="L11" i="3"/>
  <c r="M10" i="3"/>
  <c r="L10" i="3"/>
  <c r="O10" i="3" s="1"/>
  <c r="M9" i="3"/>
  <c r="L9" i="3"/>
  <c r="O9" i="3" s="1"/>
  <c r="O8" i="3"/>
  <c r="M8" i="3"/>
  <c r="L8" i="3"/>
  <c r="O7" i="3"/>
  <c r="M7" i="3"/>
  <c r="L7" i="3"/>
  <c r="M6" i="3"/>
  <c r="L6" i="3"/>
  <c r="O6" i="3" s="1"/>
  <c r="M5" i="3"/>
  <c r="L5" i="3"/>
  <c r="O5" i="3" s="1"/>
  <c r="O4" i="3"/>
  <c r="M4" i="3"/>
  <c r="M14" i="3" s="1"/>
  <c r="L4" i="3"/>
  <c r="M6" i="2"/>
  <c r="L6" i="2"/>
  <c r="O6" i="2" s="1"/>
  <c r="O5" i="2"/>
  <c r="M5" i="2"/>
  <c r="L5" i="2"/>
  <c r="O4" i="2"/>
  <c r="O7" i="2" s="1"/>
  <c r="M4" i="2"/>
  <c r="M7" i="2" s="1"/>
  <c r="L4" i="2"/>
  <c r="O6" i="1"/>
  <c r="M6" i="1"/>
  <c r="L6" i="1"/>
  <c r="O5" i="1"/>
  <c r="M5" i="1"/>
  <c r="M7" i="1" s="1"/>
  <c r="L5" i="1"/>
  <c r="M4" i="1"/>
  <c r="L4" i="1"/>
  <c r="O4" i="1" s="1"/>
  <c r="O7" i="1" s="1"/>
  <c r="O14" i="3" l="1"/>
</calcChain>
</file>

<file path=xl/sharedStrings.xml><?xml version="1.0" encoding="utf-8"?>
<sst xmlns="http://schemas.openxmlformats.org/spreadsheetml/2006/main" count="99" uniqueCount="38">
  <si>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</si>
  <si>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</si>
  <si>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</si>
  <si>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</si>
  <si>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</si>
  <si>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</si>
  <si>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</si>
  <si>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</si>
  <si>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</si>
  <si>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</si>
  <si>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</si>
  <si>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</si>
  <si>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</si>
  <si>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</si>
  <si>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</si>
  <si>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</si>
  <si>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ROZTWÓR BŁĘKITU TRYPANU O STĘŻENIU 0,75 MG, brillant blue G o stężeniu 0,125 mg polietylenoglikolu 3350 o stężeniu 4% o czystości co najmniej 97 % potwierdzonej badaniami rozcieńczonych fizjologicznym roztworze chlorku sodowego, pH roztworu 7,3- 7,6 osmolarność 301- 369  mOsm/k H2O stosowany do barwienia i wizualizacji błon epiretinalnych i błony granicznej wewnętrznej, pakowany w szklane ampuło- strzykawki o pojemności 0,5 ml.</t>
  </si>
  <si>
    <t>szt.</t>
  </si>
  <si>
    <t>Śródoperacyjny bezbarwnyi bezzapachowy gaz wykorzystywany w chirurgii okulistycznej o wzorze chemicznym SF6 ( sześciofluorek siarki ) . Gaz SF 6 jest dostarczany jako zestaw składający się z 2 zestawów : zbiornika gazu ( zestaw 1) i urządzenia mieszające ( zestaw nr 2). Gaz o czystości co najmniej na poziomie 99,994%, dostarczany w  bezciśnieniowym pojemniku. Gęstość ( 20stopni C, 1 bar) 6, 07 kg / 1 m 3. Stosunek gęstości do powietrza : 5,125. Opakowanie sterylne.</t>
  </si>
  <si>
    <t>Olej silkonowy 5000
Produkowany z wysoce oczyszczonego oleju silikonowego o lepkosci  5000 mpas stosowany w chirurgii okulistycznej w celu endotamponady siatkówki.  Ciężar właściwy 0,97g/cm3( dane przy temperaturze t=25 stopni c) . Współczynnik załamania światła n=1,40. Napięcie powierzchniowe 21mN/m ( względem powietrza), międzygraniczne napięcie 40mN/m ( względem wody). Jedno opakowanie zawiera 10 ml płynu znajdującego się w szklanej strzykawce, produkt sterylny , gotowy do użycia.</t>
  </si>
  <si>
    <t>Razem</t>
  </si>
  <si>
    <t>Perfluorowęglowodór
Minimum 7 ml pojemność. Pakowany w ampułkostrzykawce z systemem Luer- lock, gotowy do użycia. Podstawowe zastosowanie :
do odprowadzania płynu podsiatkówkowego i spłaszczenia siatkówki . Potwierdzone badaniami laboratoryjnymi zawartości : 
- perfluorodekaliny 98%
- perfluoroheksacyklobutanu&amp;lt;4%
-perfluoroindanu&amp;lt;2%
- stężenia składników węglowodorowych mniejszych IOppm
- indeks refrakcji 1,314
- Gęstość : 1,943 g/ml
- Teperatura wrzenia 140,6-141,6 stopni C</t>
  </si>
  <si>
    <t>Jednorazowa mikropęseta 25 G- sterylna gotowa do użycia , część robocza tytanowa o zredukowanej giętkości ergonomiczna ,konstrukcja cienkiej rękojeści o konstrukcji typu click-click; pozbawiona cech rękojeści koszykowej; z
 zakrzywioną końcówką o kształcie konstrukcji typu ILM ENGRIPPING: zsynchronizowanym systemem zacisku tipa , ułatwiającym chwytanie i cięcie. Mikropęseta w rozmiarze 25 G wyposażona w oznaczenie rozmiaru kolorem na wewnętrznej części trzonu rękojeści.</t>
  </si>
  <si>
    <t>Olej silikonowy 1000
Produkowany z wysoce oczyszczonego oleju silikonowego 1000. Minimum 10 ml pojemność. Pakowany w apułkostrzykawce z systemem Luer - Lock, gotowy do użycia. Potwierdzone badaniami laboratoryjnymi zawartości : Silanol&amp;lt;100ppm-Aceton&amp;lt;10ppm Utrata masy 0% 
Polidyspersyjność 1,5
Indeks refracji 1,403
Lepkość w temperaturze 25 stopni 1267mPaS</t>
  </si>
  <si>
    <t>mies</t>
  </si>
  <si>
    <t>Zestaw operacyjny  z kasetą kompatybilną z aparatem do witrektomii 25G zgodnie z poniższym zestawieniem:
- tip  kelman do fakoemulsyfikacji 45 stopni - 1 szt.
- osłonka na tip 0,9 mm - 1 szt.
- kaniula do komory  25 G  -  3 szt.
- kaniula provisc 27G - 1 szt.
- kaniula z silikonową końcówką 25 G - 1 szt.
- kaniula viscoat 27 G - 1 SZT.
-oświetlacz żyrandolowy 25 G 1 szt
- obłożenie stolika instrumentariuszki 140x 140
- obłożenie pacjenta 140x160 
- trokar z zaworem 25 G 1 szt.
- nóż dwustronnie ostrzony 2,2 1 szt..
- kaseta do fakowitrektomii kompatybilna z oferowanym aparatem wraz z drenami, infuzją , witrektomem 25 G 1 szt.
- osłonka palstikowa na oko 1 szt.
- klipsy mocujące - 3 szt.
- obłoznie podłokietników operatora - 2 szt.
- obłożenie Mayo - 76x145 1 szt.
- kubek 60 cc 1 1szt.
- fartuch M- 1 szt.
- fartuch XL 2 szt.
- igła 18 G - 2 szt.
- igła 22 G- 1 szt.
- pęseta plastikowa 13 cm - 1 szt.
-mikrogąbki 6 szt.
- gaziki 5x5 - 5 szt.
- gaziki 8x8 - 5 szt.
- plaster 2,5x13 cm - 1 szt.
- strzykawaka 2 ml z gwintem typu Luer lock 2 szt.
- strzykawka 3 ml z gwintem Luer lock 2 szt.
- strzykawaka 5 ml gwintem Luer lock 2 szt.
- ręczniki papierowe 3 szt.</t>
  </si>
  <si>
    <t>Sonda do lasera kompatybilna z aparatem do  fakowitrektomii  25 G</t>
  </si>
  <si>
    <t>Zestaw do podawani/ usuwania oleju silikonowego z kaniulami 25 G kompatybilny z oferowanym aparatem</t>
  </si>
  <si>
    <t>Jednorazowa sonda do diatermii 25 G kompatybilna z oferowanym aparatem</t>
  </si>
  <si>
    <t>Roztwór do wewnątrzgałkowych irygacji: sterylny, fizjologiczny roztwór soli , izoosmotyczny , z cieczą  wodnistą zawierający: chlorek sodu ( NaCl) 0,64% , chlorek potasu (KCl) 0,075%, dwuwodzian chlorku wapnia ( CaC12 2H20) 0,048%, sześciowodzian chloru magnezu ( MgC12 6H20) 0,030%, trójwodzian octanu sodu ( C2H3Na02 3H20) 0,39%, dwuwodzian cytrynianiu sodu ( C6H5Na307 2 H20) 0,17% w szklanych butelkach o pojemności 500 ml.</t>
  </si>
  <si>
    <t>Kaniula Soft tip 25 G z DSP, 0,8mm</t>
  </si>
  <si>
    <t>Oświetlacz żyrandolowy  25 G kompatybilny z aparatem</t>
  </si>
  <si>
    <t>TIP DO FAKOFRAGMENTACJI do głowicy kompatybilnej z oferowanym aparatem</t>
  </si>
  <si>
    <t>Jałowy preparat wiskoelastyczny okulistyczny stosowany w chirurgicznych zbiegach okulistycznych o składzie 2% hydroksypropoylometyloceluloza, pakowana w 1 ml jednorazowe strzykawki wraz z kaniulą do podawania preparatu.</t>
  </si>
  <si>
    <t>Dzierżawa aparatu  do fakowitrektomii  w pełnej wersji z laserem oraz  sprężarką na okres 3 lat wraz z dostawą akcesoriów niezbędnych do witrektomii tylnej kompatybilnych z aparatem. Niezbędne akcesoria podane w kolejnych załącznikach). Płatność za dzierżawę comiesięczna.</t>
  </si>
  <si>
    <t>Pakiet 1 - Dzierżawa aparatu  do fakowitrektomii wraz ze sprzętem niezbędnym  do witrektomii</t>
  </si>
  <si>
    <t>Pakiet 2-Dostawa gazu śródoperacyjnego i błękitu trypanu</t>
  </si>
  <si>
    <t>Pakiet 3- Dostawa materiałów do witrektomii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</si>
</sst>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3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workbookViewId="0">
      <selection activeCell="G4" sqref="G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36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10" x14ac:dyDescent="0.25">
      <c r="A4" s="3">
        <v>1</v>
      </c>
      <c r="B4" s="3"/>
      <c r="C4" s="3" t="s">
        <v>15</v>
      </c>
      <c r="D4" s="3" t="s">
        <v>16</v>
      </c>
      <c r="E4" s="3"/>
      <c r="F4" s="3"/>
      <c r="G4" s="3"/>
      <c r="H4" s="3" t="s">
        <v>17</v>
      </c>
      <c r="I4" s="3"/>
      <c r="J4" s="8">
        <v>240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210" x14ac:dyDescent="0.25">
      <c r="A5" s="3">
        <v>2</v>
      </c>
      <c r="B5" s="3"/>
      <c r="C5" s="3" t="s">
        <v>15</v>
      </c>
      <c r="D5" s="3" t="s">
        <v>18</v>
      </c>
      <c r="E5" s="3"/>
      <c r="F5" s="3"/>
      <c r="G5" s="3"/>
      <c r="H5" s="3" t="s">
        <v>17</v>
      </c>
      <c r="I5" s="3"/>
      <c r="J5" s="8">
        <v>240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240" x14ac:dyDescent="0.25">
      <c r="A6" s="3">
        <v>3</v>
      </c>
      <c r="B6" s="3"/>
      <c r="C6" s="3" t="s">
        <v>15</v>
      </c>
      <c r="D6" s="3" t="s">
        <v>19</v>
      </c>
      <c r="E6" s="3"/>
      <c r="F6" s="3"/>
      <c r="G6" s="3"/>
      <c r="H6" s="3" t="s">
        <v>17</v>
      </c>
      <c r="I6" s="3"/>
      <c r="J6" s="8">
        <v>20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x14ac:dyDescent="0.25">
      <c r="I7" s="6" t="s">
        <v>20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"/>
  <sheetViews>
    <sheetView tabSelected="1" workbookViewId="0">
      <selection activeCell="F4" sqref="F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37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70" x14ac:dyDescent="0.25">
      <c r="A4" s="3">
        <v>4</v>
      </c>
      <c r="B4" s="3"/>
      <c r="C4" s="3" t="s">
        <v>15</v>
      </c>
      <c r="D4" s="3" t="s">
        <v>21</v>
      </c>
      <c r="E4" s="3"/>
      <c r="F4" s="3"/>
      <c r="G4" s="3"/>
      <c r="H4" s="3" t="s">
        <v>17</v>
      </c>
      <c r="I4" s="3"/>
      <c r="J4" s="8">
        <v>200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225" x14ac:dyDescent="0.25">
      <c r="A5" s="3">
        <v>5</v>
      </c>
      <c r="B5" s="3"/>
      <c r="C5" s="3" t="s">
        <v>15</v>
      </c>
      <c r="D5" s="3" t="s">
        <v>22</v>
      </c>
      <c r="E5" s="3"/>
      <c r="F5" s="3"/>
      <c r="G5" s="3"/>
      <c r="H5" s="3" t="s">
        <v>17</v>
      </c>
      <c r="I5" s="3"/>
      <c r="J5" s="8">
        <v>240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195" x14ac:dyDescent="0.25">
      <c r="A6" s="3">
        <v>6</v>
      </c>
      <c r="B6" s="3"/>
      <c r="C6" s="3" t="s">
        <v>15</v>
      </c>
      <c r="D6" s="3" t="s">
        <v>23</v>
      </c>
      <c r="E6" s="3"/>
      <c r="F6" s="3"/>
      <c r="G6" s="3"/>
      <c r="H6" s="3" t="s">
        <v>17</v>
      </c>
      <c r="I6" s="3"/>
      <c r="J6" s="8">
        <v>60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20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"/>
  <sheetViews>
    <sheetView workbookViewId="0">
      <selection activeCell="E5" sqref="E5"/>
    </sheetView>
  </sheetViews>
  <sheetFormatPr defaultRowHeight="15" x14ac:dyDescent="0.25"/>
  <cols>
    <col min="1" max="1" width="4.5703125" bestFit="1" customWidth="1"/>
    <col min="2" max="2" width="9.85546875" customWidth="1"/>
    <col min="3" max="3" width="11" customWidth="1"/>
    <col min="4" max="4" width="47.28515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35</v>
      </c>
    </row>
    <row r="2" spans="1:16" s="6" customFormat="1" ht="60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86.25" customHeight="1" x14ac:dyDescent="0.25">
      <c r="A4" s="3">
        <v>7</v>
      </c>
      <c r="B4" s="3"/>
      <c r="C4" s="3" t="s">
        <v>15</v>
      </c>
      <c r="D4" s="10" t="s">
        <v>34</v>
      </c>
      <c r="E4" s="3"/>
      <c r="F4" s="3"/>
      <c r="G4" s="3"/>
      <c r="H4" s="3" t="s">
        <v>24</v>
      </c>
      <c r="I4" s="3"/>
      <c r="J4" s="8">
        <v>36</v>
      </c>
      <c r="K4" s="8"/>
      <c r="L4" s="8">
        <f t="shared" ref="L4:L13" si="0">K4*((100+N4)/100)</f>
        <v>0</v>
      </c>
      <c r="M4" s="8">
        <f t="shared" ref="M4:M13" si="1">J4*K4</f>
        <v>0</v>
      </c>
      <c r="N4" s="8"/>
      <c r="O4" s="8">
        <f t="shared" ref="O4:O13" si="2">J4*L4</f>
        <v>0</v>
      </c>
    </row>
    <row r="5" spans="1:16" s="6" customFormat="1" ht="408.75" x14ac:dyDescent="0.25">
      <c r="A5" s="3">
        <v>8</v>
      </c>
      <c r="B5" s="3"/>
      <c r="C5" s="3" t="s">
        <v>15</v>
      </c>
      <c r="D5" s="10" t="s">
        <v>25</v>
      </c>
      <c r="E5" s="3"/>
      <c r="F5" s="3"/>
      <c r="G5" s="3"/>
      <c r="H5" s="3" t="s">
        <v>17</v>
      </c>
      <c r="I5" s="3"/>
      <c r="J5" s="8">
        <v>240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54" customHeight="1" x14ac:dyDescent="0.25">
      <c r="A6" s="3">
        <v>9</v>
      </c>
      <c r="B6" s="3"/>
      <c r="C6" s="3" t="s">
        <v>15</v>
      </c>
      <c r="D6" s="10" t="s">
        <v>26</v>
      </c>
      <c r="E6" s="3"/>
      <c r="F6" s="3"/>
      <c r="G6" s="3"/>
      <c r="H6" s="3" t="s">
        <v>17</v>
      </c>
      <c r="I6" s="3"/>
      <c r="J6" s="8">
        <v>240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24.75" x14ac:dyDescent="0.25">
      <c r="A7" s="3">
        <v>10</v>
      </c>
      <c r="B7" s="3"/>
      <c r="C7" s="3" t="s">
        <v>15</v>
      </c>
      <c r="D7" s="10" t="s">
        <v>27</v>
      </c>
      <c r="E7" s="3"/>
      <c r="F7" s="3"/>
      <c r="G7" s="3"/>
      <c r="H7" s="3" t="s">
        <v>17</v>
      </c>
      <c r="I7" s="3"/>
      <c r="J7" s="8">
        <v>100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24.75" x14ac:dyDescent="0.25">
      <c r="A8" s="3">
        <v>11</v>
      </c>
      <c r="B8" s="3"/>
      <c r="C8" s="3" t="s">
        <v>15</v>
      </c>
      <c r="D8" s="10" t="s">
        <v>28</v>
      </c>
      <c r="E8" s="3"/>
      <c r="F8" s="3"/>
      <c r="G8" s="3"/>
      <c r="H8" s="3" t="s">
        <v>17</v>
      </c>
      <c r="I8" s="3"/>
      <c r="J8" s="8">
        <v>130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108.75" x14ac:dyDescent="0.25">
      <c r="A9" s="3">
        <v>12</v>
      </c>
      <c r="B9" s="3"/>
      <c r="C9" s="3" t="s">
        <v>15</v>
      </c>
      <c r="D9" s="10" t="s">
        <v>29</v>
      </c>
      <c r="E9" s="3"/>
      <c r="F9" s="3"/>
      <c r="G9" s="3"/>
      <c r="H9" s="3" t="s">
        <v>17</v>
      </c>
      <c r="I9" s="3"/>
      <c r="J9" s="8">
        <v>250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A10" s="3">
        <v>13</v>
      </c>
      <c r="B10" s="3"/>
      <c r="C10" s="3" t="s">
        <v>15</v>
      </c>
      <c r="D10" s="10" t="s">
        <v>30</v>
      </c>
      <c r="E10" s="3"/>
      <c r="F10" s="3"/>
      <c r="G10" s="3"/>
      <c r="H10" s="3" t="s">
        <v>17</v>
      </c>
      <c r="I10" s="3"/>
      <c r="J10" s="8">
        <v>80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A11" s="3">
        <v>14</v>
      </c>
      <c r="B11" s="3"/>
      <c r="C11" s="3" t="s">
        <v>15</v>
      </c>
      <c r="D11" s="10" t="s">
        <v>31</v>
      </c>
      <c r="E11" s="3"/>
      <c r="F11" s="3"/>
      <c r="G11" s="3"/>
      <c r="H11" s="3" t="s">
        <v>17</v>
      </c>
      <c r="I11" s="3"/>
      <c r="J11" s="8">
        <v>30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ht="24.75" x14ac:dyDescent="0.25">
      <c r="A12" s="3">
        <v>15</v>
      </c>
      <c r="B12" s="3"/>
      <c r="C12" s="3" t="s">
        <v>15</v>
      </c>
      <c r="D12" s="10" t="s">
        <v>32</v>
      </c>
      <c r="E12" s="3"/>
      <c r="F12" s="3"/>
      <c r="G12" s="3"/>
      <c r="H12" s="3" t="s">
        <v>17</v>
      </c>
      <c r="I12" s="3"/>
      <c r="J12" s="8">
        <v>30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6" customFormat="1" ht="60.75" x14ac:dyDescent="0.25">
      <c r="A13" s="3">
        <v>16</v>
      </c>
      <c r="B13" s="3"/>
      <c r="C13" s="3" t="s">
        <v>15</v>
      </c>
      <c r="D13" s="10" t="s">
        <v>33</v>
      </c>
      <c r="E13" s="3"/>
      <c r="F13" s="3"/>
      <c r="G13" s="3"/>
      <c r="H13" s="3" t="s">
        <v>17</v>
      </c>
      <c r="I13" s="3"/>
      <c r="J13" s="8">
        <v>300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6" s="6" customFormat="1" x14ac:dyDescent="0.25">
      <c r="I14" s="6" t="s">
        <v>20</v>
      </c>
      <c r="J14" s="8"/>
      <c r="K14" s="8"/>
      <c r="L14" s="8"/>
      <c r="M14" s="8">
        <f>SUM(M4:M13)</f>
        <v>0</v>
      </c>
      <c r="N14" s="8"/>
      <c r="O14" s="8">
        <f>SUM(O4:O13)</f>
        <v>0</v>
      </c>
      <c r="P14" s="9"/>
    </row>
    <row r="15" spans="1:16" s="6" customFormat="1" x14ac:dyDescent="0.25"/>
    <row r="16" spans="1:16" s="6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Dostawa gazu śródoperacyjnego </vt:lpstr>
      <vt:lpstr>Dostawa materiałów do witrekto</vt:lpstr>
      <vt:lpstr>Dzierżawa aparatu  do fakowitr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2022-02-02T07:42:20Z</dcterms:created>
  <dcterms:modified xsi:type="dcterms:W3CDTF">2022-02-02T09:01:57Z</dcterms:modified>
  <cp:category/>
</cp:coreProperties>
</file>