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22 PN 22 Szwy chirurgiczne\"/>
    </mc:Choice>
  </mc:AlternateContent>
  <xr:revisionPtr revIDLastSave="0" documentId="13_ncr:1_{892D10C5-3EAB-4D17-A73D-CD4C68B8FC4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 Szew syntetyczny, monofilame" sheetId="1" r:id="rId1"/>
    <sheet name="II Syntetyczny wchłanialny sze" sheetId="2" r:id="rId2"/>
    <sheet name="III Szew syntetyczny, poliprop" sheetId="3" r:id="rId3"/>
    <sheet name="IV Syntetyczny, niewchłanialny" sheetId="4" r:id="rId4"/>
    <sheet name="V Syntetyczny niewchłanialny p" sheetId="5" r:id="rId5"/>
    <sheet name="VI Szew pleciony, naturalny, n" sheetId="6" r:id="rId6"/>
    <sheet name="VII  Syntetyczny wchłanialny s" sheetId="7" r:id="rId7"/>
    <sheet name="VIII bezwęzłowe urządzenie do " sheetId="8" r:id="rId8"/>
    <sheet name="IX Szew o średnik okresie wchła" sheetId="10" r:id="rId9"/>
    <sheet name="X Szew o krótkim okresie wchłan" sheetId="11" r:id="rId10"/>
    <sheet name="XI Syntetyczna wchłanialna taśm" sheetId="12" r:id="rId11"/>
    <sheet name="Kryteria oceny" sheetId="9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" i="12" l="1"/>
  <c r="L5" i="12"/>
  <c r="O5" i="12" s="1"/>
  <c r="M4" i="12"/>
  <c r="L4" i="12"/>
  <c r="O4" i="12" s="1"/>
  <c r="M8" i="11"/>
  <c r="L8" i="11"/>
  <c r="O8" i="11" s="1"/>
  <c r="M7" i="11"/>
  <c r="L7" i="11"/>
  <c r="O7" i="11" s="1"/>
  <c r="M6" i="11"/>
  <c r="L6" i="11"/>
  <c r="O6" i="11" s="1"/>
  <c r="O5" i="11"/>
  <c r="M5" i="11"/>
  <c r="L5" i="11"/>
  <c r="M4" i="11"/>
  <c r="M9" i="11" s="1"/>
  <c r="L4" i="11"/>
  <c r="O4" i="11" s="1"/>
  <c r="M16" i="10"/>
  <c r="L16" i="10"/>
  <c r="O16" i="10" s="1"/>
  <c r="M15" i="10"/>
  <c r="L15" i="10"/>
  <c r="O15" i="10" s="1"/>
  <c r="M14" i="10"/>
  <c r="L14" i="10"/>
  <c r="O14" i="10" s="1"/>
  <c r="O13" i="10"/>
  <c r="M13" i="10"/>
  <c r="L13" i="10"/>
  <c r="M12" i="10"/>
  <c r="L12" i="10"/>
  <c r="O12" i="10" s="1"/>
  <c r="M11" i="10"/>
  <c r="L11" i="10"/>
  <c r="O11" i="10" s="1"/>
  <c r="M10" i="10"/>
  <c r="L10" i="10"/>
  <c r="O10" i="10" s="1"/>
  <c r="O9" i="10"/>
  <c r="M9" i="10"/>
  <c r="L9" i="10"/>
  <c r="O8" i="10"/>
  <c r="M8" i="10"/>
  <c r="L8" i="10"/>
  <c r="M7" i="10"/>
  <c r="L7" i="10"/>
  <c r="O7" i="10" s="1"/>
  <c r="M6" i="10"/>
  <c r="L6" i="10"/>
  <c r="O6" i="10" s="1"/>
  <c r="O9" i="11" l="1"/>
  <c r="M4" i="10"/>
  <c r="M17" i="10" s="1"/>
  <c r="L4" i="10"/>
  <c r="O4" i="10" s="1"/>
  <c r="O17" i="10" s="1"/>
  <c r="M6" i="12" l="1"/>
  <c r="O6" i="12"/>
  <c r="O14" i="3" l="1"/>
  <c r="M8" i="8" l="1"/>
  <c r="M7" i="8"/>
  <c r="L7" i="8"/>
  <c r="O7" i="8" s="1"/>
  <c r="O6" i="8"/>
  <c r="M6" i="8"/>
  <c r="L6" i="8"/>
  <c r="O5" i="8"/>
  <c r="M5" i="8"/>
  <c r="L5" i="8"/>
  <c r="M4" i="8"/>
  <c r="L4" i="8"/>
  <c r="O4" i="8" s="1"/>
  <c r="O8" i="8" s="1"/>
  <c r="O6" i="7"/>
  <c r="M6" i="7"/>
  <c r="L6" i="7"/>
  <c r="M5" i="7"/>
  <c r="L5" i="7"/>
  <c r="O5" i="7" s="1"/>
  <c r="M4" i="7"/>
  <c r="M7" i="7" s="1"/>
  <c r="L4" i="7"/>
  <c r="O4" i="7" s="1"/>
  <c r="M6" i="6"/>
  <c r="L6" i="6"/>
  <c r="O6" i="6" s="1"/>
  <c r="M5" i="6"/>
  <c r="L5" i="6"/>
  <c r="O5" i="6" s="1"/>
  <c r="O4" i="6"/>
  <c r="M4" i="6"/>
  <c r="M7" i="6" s="1"/>
  <c r="L4" i="6"/>
  <c r="M7" i="5"/>
  <c r="L7" i="5"/>
  <c r="O7" i="5" s="1"/>
  <c r="O6" i="5"/>
  <c r="M6" i="5"/>
  <c r="L6" i="5"/>
  <c r="O5" i="5"/>
  <c r="M5" i="5"/>
  <c r="M8" i="5" s="1"/>
  <c r="L5" i="5"/>
  <c r="M4" i="5"/>
  <c r="L4" i="5"/>
  <c r="O4" i="5" s="1"/>
  <c r="O8" i="5" s="1"/>
  <c r="M5" i="4"/>
  <c r="L5" i="4"/>
  <c r="O5" i="4" s="1"/>
  <c r="M4" i="4"/>
  <c r="M6" i="4" s="1"/>
  <c r="L4" i="4"/>
  <c r="O4" i="4" s="1"/>
  <c r="O6" i="4" s="1"/>
  <c r="M13" i="3"/>
  <c r="L13" i="3"/>
  <c r="O13" i="3" s="1"/>
  <c r="M12" i="3"/>
  <c r="L12" i="3"/>
  <c r="O12" i="3" s="1"/>
  <c r="M11" i="3"/>
  <c r="L11" i="3"/>
  <c r="O11" i="3" s="1"/>
  <c r="O10" i="3"/>
  <c r="M10" i="3"/>
  <c r="L10" i="3"/>
  <c r="M9" i="3"/>
  <c r="L9" i="3"/>
  <c r="O9" i="3" s="1"/>
  <c r="M8" i="3"/>
  <c r="L8" i="3"/>
  <c r="O8" i="3" s="1"/>
  <c r="M7" i="3"/>
  <c r="L7" i="3"/>
  <c r="O7" i="3" s="1"/>
  <c r="O6" i="3"/>
  <c r="M6" i="3"/>
  <c r="L6" i="3"/>
  <c r="M5" i="3"/>
  <c r="L5" i="3"/>
  <c r="O5" i="3" s="1"/>
  <c r="M4" i="3"/>
  <c r="M14" i="3" s="1"/>
  <c r="L4" i="3"/>
  <c r="O4" i="3" s="1"/>
  <c r="M27" i="2"/>
  <c r="L27" i="2"/>
  <c r="O27" i="2" s="1"/>
  <c r="M26" i="2"/>
  <c r="L26" i="2"/>
  <c r="O26" i="2" s="1"/>
  <c r="M25" i="2"/>
  <c r="L25" i="2"/>
  <c r="O25" i="2" s="1"/>
  <c r="O24" i="2"/>
  <c r="M24" i="2"/>
  <c r="L24" i="2"/>
  <c r="M23" i="2"/>
  <c r="L23" i="2"/>
  <c r="O23" i="2" s="1"/>
  <c r="M22" i="2"/>
  <c r="L22" i="2"/>
  <c r="O22" i="2" s="1"/>
  <c r="M21" i="2"/>
  <c r="L21" i="2"/>
  <c r="O21" i="2" s="1"/>
  <c r="M20" i="2"/>
  <c r="L20" i="2"/>
  <c r="O20" i="2" s="1"/>
  <c r="M19" i="2"/>
  <c r="L19" i="2"/>
  <c r="O19" i="2" s="1"/>
  <c r="M18" i="2"/>
  <c r="L18" i="2"/>
  <c r="O18" i="2" s="1"/>
  <c r="O17" i="2"/>
  <c r="M17" i="2"/>
  <c r="L17" i="2"/>
  <c r="M16" i="2"/>
  <c r="L16" i="2"/>
  <c r="O16" i="2" s="1"/>
  <c r="M15" i="2"/>
  <c r="L15" i="2"/>
  <c r="O15" i="2" s="1"/>
  <c r="M14" i="2"/>
  <c r="L14" i="2"/>
  <c r="O14" i="2" s="1"/>
  <c r="M13" i="2"/>
  <c r="L13" i="2"/>
  <c r="O13" i="2" s="1"/>
  <c r="M12" i="2"/>
  <c r="L12" i="2"/>
  <c r="O12" i="2" s="1"/>
  <c r="M11" i="2"/>
  <c r="L11" i="2"/>
  <c r="O11" i="2" s="1"/>
  <c r="M10" i="2"/>
  <c r="L10" i="2"/>
  <c r="O10" i="2" s="1"/>
  <c r="M9" i="2"/>
  <c r="L9" i="2"/>
  <c r="O9" i="2" s="1"/>
  <c r="M8" i="2"/>
  <c r="L8" i="2"/>
  <c r="O8" i="2" s="1"/>
  <c r="M7" i="2"/>
  <c r="L7" i="2"/>
  <c r="O7" i="2" s="1"/>
  <c r="M6" i="2"/>
  <c r="L6" i="2"/>
  <c r="O6" i="2" s="1"/>
  <c r="M5" i="2"/>
  <c r="L5" i="2"/>
  <c r="O5" i="2" s="1"/>
  <c r="M4" i="2"/>
  <c r="M28" i="2" s="1"/>
  <c r="L4" i="2"/>
  <c r="O4" i="2" s="1"/>
  <c r="M11" i="1"/>
  <c r="L11" i="1"/>
  <c r="O11" i="1" s="1"/>
  <c r="O10" i="1"/>
  <c r="M10" i="1"/>
  <c r="L10" i="1"/>
  <c r="O9" i="1"/>
  <c r="M9" i="1"/>
  <c r="L9" i="1"/>
  <c r="M8" i="1"/>
  <c r="L8" i="1"/>
  <c r="O8" i="1" s="1"/>
  <c r="M7" i="1"/>
  <c r="L7" i="1"/>
  <c r="O7" i="1" s="1"/>
  <c r="O6" i="1"/>
  <c r="M6" i="1"/>
  <c r="L6" i="1"/>
  <c r="M5" i="1"/>
  <c r="M12" i="1" s="1"/>
  <c r="L5" i="1"/>
  <c r="O5" i="1" s="1"/>
  <c r="M4" i="1"/>
  <c r="L4" i="1"/>
  <c r="O4" i="1" s="1"/>
  <c r="O12" i="1" s="1"/>
  <c r="O28" i="2" l="1"/>
  <c r="O7" i="6"/>
  <c r="O7" i="7"/>
</calcChain>
</file>

<file path=xl/sharedStrings.xml><?xml version="1.0" encoding="utf-8"?>
<sst xmlns="http://schemas.openxmlformats.org/spreadsheetml/2006/main" count="421" uniqueCount="107">
  <si>
    <t>I Szew syntetyczny, monofilament, niewchłanialny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</si>
  <si>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</si>
  <si>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</si>
  <si>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</si>
  <si>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</si>
  <si>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</si>
  <si>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</si>
  <si>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</si>
  <si>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</si>
  <si>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</si>
  <si>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</si>
  <si>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</si>
  <si>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</si>
  <si>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</si>
  <si>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</si>
  <si>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Szew syntetyczny, monofilament, niewchłanialny, poliamidowy, z igłą o zwiększonej stabilności w imadle, grubość nici 2/0, długość nici  ( tolerancja-5%+10%) 75 cm, igła ( tolerancja+/-1 mm dla igieł powyżej 22 mm) 24mm, 3/8 koła, tnąca</t>
  </si>
  <si>
    <t>szt.</t>
  </si>
  <si>
    <t>Szew syntetyczny, monofilament, niewchłanialny, poliamidowy, z igłą o zwiększonej stabilności w imadle, grubość nici 2/0, długość nici  ( tolerancja-5%+10%) 100 cm, igła ( tolerancja+/-1 mm dla igieł powyżej 22 mm)45 mm, 3/8 koła, tnąca</t>
  </si>
  <si>
    <t>Szew syntetyczny, monofilament, niewchłanialny, poliamidowy, z igłą o zwiększonej stabilności w imadle, grubość nici 3/0, długość nici  ( tolerancja-5%+10%) 45 cm, igła ( tolerancja+/-1 mm dla igieł powyżej 22 mm) 19 mm, 3/8 koła, tnąca, kosmetyczna, micro-point</t>
  </si>
  <si>
    <t>Szew syntetyczny, monofilament, niewchłanialny, poliamidowy, z igłą o zwiększonej stabilności w imadle, grubość nici 4/0, długość nici  ( tolerancja-5%+10%) 45 cm, igła ( tolerancja+/-1 mm dla igieł powyżej 22 mm) 19mm, 3/8 koła, tnąca, kosmetyczna, micro-point</t>
  </si>
  <si>
    <t>Szew syntetyczny, monofilament, niewchłanialny, poliamidowy, z igłą o zwiększonej stabilności w imadle, grubość nici 5/0, długość nici  ( tolerancja-5%+10%) 45 cm, igła ( tolerancja+/-1 mm dla igieł powyżej 22 mm) 16mm, 3/8 koła, tnąca, kosmetyczna, micro-point</t>
  </si>
  <si>
    <t>Szew syntetyczny, monofilament, niewchłanialny, poliamidowy, z igłą o zwiększonej stabilności w imadle, grubość nici 2/0, długość nici  ( tolerancja-5%+10%) 75 cm, igła ( tolerancja+/-1 mm dla igieł powyżej 22 mm) 24mm, 3/8 koła, tnąca, kosmetyczna, micro-point</t>
  </si>
  <si>
    <t>Szew syntetyczny, monofilament, niewchłanialny, poliamidowy, z igłą o zwiększonej stabilności w imadle, grubość nici 2/0, długość nici  ( tolerancja-5%+10%) 75 cm, igła (tolerancja+/-1 mm dla igieł powyżej 22 mm) 24mm, 3/8 koła, tnąca</t>
  </si>
  <si>
    <t>Razem</t>
  </si>
  <si>
    <t>II Syntetyczny wchłanialny szew pleciony</t>
  </si>
  <si>
    <t>III Szew syntetyczny, polipropylenowy, niewchłanialny, jednowłóknowy charakteryzujący się kontrolowanym rozciąganiem zapobiegającym nieumyślnemu zerwaniu szwu oraz plastycznym odkształceniem węzła zapobiegającym jego rozwiązaniu.</t>
  </si>
  <si>
    <t>grubość nitki 2/0, długość nitki 75 cm,  długość igły 70 mm, Igła prosta, okrągła, zalecana do szwu kapciuchowego, podwójna</t>
  </si>
  <si>
    <t>grubość nitki 3/0, długość nitki 90 cm,  długość igły 16mm,1/2 koła, igła okrągła CC z mikroostrzem, podwójna, szew samouszczelniający</t>
  </si>
  <si>
    <t>grubość nitki 4/0, długość nitki 90 cm,  długość igły 16mm,1/2 koła, igła okrągła CC z mikroostrzem, podwójna,</t>
  </si>
  <si>
    <t>grubość nitki 5/0, długość nitki 75 cm,  długość igły 13mm,1/2 koła, igła okrągła CC z mikroostrzem, podwójna. Średnica 305μ. Kąt 180°.</t>
  </si>
  <si>
    <t>grubość nitki 2/0, długość nitki 75 cm,  długość igły 31mm,1/2 koła, igła okrągła</t>
  </si>
  <si>
    <t>grubość nitki 6/0, długość nitki 60 cm,  długość igły 13mm,1/2 koła, igła okrągła CC z mikroostrzem, podwójna. Średnica 305μ. Kąt 180°.</t>
  </si>
  <si>
    <t>grubość nitki 1, długość nitki 102 cm,  długość igły 40mm,1/2 koła, igła okrągła wzmocniona, okrągłastożkowa</t>
  </si>
  <si>
    <t>grubość nitki 0 ,  długość nitki 100,  długość igły 40 mm,1/2 koła, igła okrągła wzmocniona</t>
  </si>
  <si>
    <t>grubość nitki10/0, długość nitki 10 cm, pętla,  długość igły 14 mm,1/4 koła, igła szpatułkowa</t>
  </si>
  <si>
    <t>312_01_08</t>
  </si>
  <si>
    <t>grubość nitki10/0, długość nitki 23 cm,  długość igły 16mm,</t>
  </si>
  <si>
    <t>IV Syntetyczny, niewchłanialny, pleciony szew poliestrowy, zbudowany z rdzenia oplecionego 16 mikrowłóknami, powlekany polibutylanem.</t>
  </si>
  <si>
    <t>grubość nitki 2, długość nitki 75 cm, długość igły 40 mm, 1/2 koła, okrągło tnąca</t>
  </si>
  <si>
    <t>grubość nitki 0, długość nitki 75 cm, długość igły 31 mm, 1/2 koła,</t>
  </si>
  <si>
    <t>V Syntetyczny niewchłanialny poliamidowy szew monofilmentowy o zmniejszonej hydrofilności pakowany na mokro w celu ograniczenia chłonności i dla zmniejszenia pamięci skrętu po wyjęciu z opakownia.</t>
  </si>
  <si>
    <t>grubość 1, długość nitki 90 cm, długość igły 2x50mm, 3/8 koła, igła konwencjonalnie tnąca, 2 szwy w saszetce każdy zaopatrzony w 40 mm rurkę winylową</t>
  </si>
  <si>
    <t>grubość 10/0, długość nitki 30 cm, długość igły 5,5mm, 1/2 koła, igła szpatułkowa, wklęsła, podwójna. Średnica 178μ. Kąt 160°.</t>
  </si>
  <si>
    <t>grubość 5/0, długość nitki 45 cm, długość igły 13 mm, 3/8 koła, odwrotnie tnąca, kosmetyczna, dwuwklęsła</t>
  </si>
  <si>
    <t>grubość 6/0, długość nitki 45 cm, długość igły 13 mm, 3/8 koła, odwrotnie tnąca, kosmetyczna, dwuwklęsła</t>
  </si>
  <si>
    <t>VI Szew pleciony, naturalny, niewchłanialny, jedwabny, impregnowany woskiem. Okres ważności - 3 lata.</t>
  </si>
  <si>
    <t>grubość 4/0, długość nitki 45 cm, długość igły 13 mm, 3/8 koła, igła odwrotnie tnąca. Średnica 457μ. Kąt 135°.</t>
  </si>
  <si>
    <t>grubość 6/0, długość nitki 45 cm, długość igły 8 mm, 1/4 koła, igła szpatułkowa, podwójna. Średnica 356μ. Kąt 100°.</t>
  </si>
  <si>
    <t>grubość 9/0, długość nitki 45 cm, długość igły 6,5 mm, 3/8 koła, igła szpatułkowa wklęsła, podwójna. Średnica 178μ. Kąt 140°.</t>
  </si>
  <si>
    <t>VII  Syntetyczny wchłanialny szew jednowłóknowy wykonany z polydioksanonu. Przybliżony profil podtrzymywania tkankowego: po 14 dniach - 80%, po 28 dniach - 70%, po 42 dniach - 60%.</t>
  </si>
  <si>
    <t>grubość nitki 0, długość nitki 240 cm pętla, długość igły 110 mm, 5/8 koła, igła okrągła, przeciwzakłuciowa</t>
  </si>
  <si>
    <t>grubość nitki 0, długość nitki 150 cm pętla, długość igły 110 mm, 5/8 koła, igła okrągła, wzmocniona</t>
  </si>
  <si>
    <t>grubość nitki 1, długość nitki 240 cm pętla, długość igły 110 mm, 5/8 koła, igła szpatułkowa</t>
  </si>
  <si>
    <t>VIII bezwęzłowe urządzenie do zkontrolowanego zamykania ran</t>
  </si>
  <si>
    <t>grubość nitki 2/0, długość 14x 14 cm, długość igły 26mm  opis 1/2 koła okrągła. Bezwęzłowe urządzenie do kontrolowanego zamykania ran z dwoma igłami. Syntetyczny szew wykonany z polidioksanonu, ze spiralnie ułożonymi kotwicami, barwiony na fioletowo, wchłanialny. Czas podtrzymywania tkankowego: 80% po 14 dniach, 60% po 28 dniach, 40% po 42 dniach. Przybliżony okres wchłaniania się szwu wynosi: 120 – 180 dni.</t>
  </si>
  <si>
    <t>System zamykania skóry: klej skórny 2-oktyl cyjanoakrylat , elastyczna, samoprzylepna siatka elastyczna - długość 22 cm, szerokość 4 cm, pojemność aplikatora 3,8 ml. System zamykania ran zawierający aplikator z jałowym, płynnym klejem do stosowania miejscowego na skórę, zawierający monomer (cyjanoakrylan 2-oktylu) oraz samoprzylepną siatkę poliestrową. Polimeryzacja kleju następuje w czasie około 60 sekund. Zapewnia elastycznczną barierę przeciwdrobnoustrojową, która w warunkach in vitro przez 72 godziny zapewnia 99% ochronę przed drobnoustrojami zwykle odpowiadajqcymi za zakazenia miejsca operowanego. Wykazuje inhibicję rozwoju bakterii Gram-dodatnich (MRSA i MRSE) oraz Gram-ujemnych (E. coli) w warunkach in vitro.</t>
  </si>
  <si>
    <t>grubość nitki 1, długość 45 cm, długość igły 36mm  opis 1/2 koła okrągła.Bezwęzłowe urządzenie do kontrolowanego zamykania ran wykonane z polidioksanonu z igłą na jednym końcu i prostokątnym elementem mocującym szew w tkance, na drugim (wymiary: 2,5mm x 5mm). Szew syntetyczny z symetrycznie ułożonymi kotwicami - 5 kotwic na 1 cm szwu, barwiony na fioletowo, wchłanialny. Posiadający antyseptyczny czynnik antybakteryjny - triklosan, o potwierdzonym testami in-vitro działaniu hamującym wzrost drobnoustrojów chorobotwórczych najczęściej wywołujących infekcje pooperacyjne: Staphylococcus aureus, Staphylococcus epidermidis, MRSA, MRSE, E. coli, Klebsiella pneumoniae. Okres podtrzymywania tkankowego: do 90 dni. Okres wchłaniania: 210 dni.</t>
  </si>
  <si>
    <t>grubość nitki2/0, długość 70 cm, długość igły 26mm  opis 1/2 koła odwrotnie tnąca, Bezwęzłowe urządzenie do kontrolowanego zamykania ran z igłą na jednym końcu i z regulowaną pętlą mocującą na drugim. Syntetyczny wchłanialny szew ze spiralnie ułożonymi kotwicami, wykonany z kopolimeru glikolidu i e-kaprolaktonu. Okres wchłaniania: 91 dni. Posiada antyseptyczny czynnik antybakteryjny - triklosan, posiadający potwierdzone testami in-vitro działanie hamujące wzrost drobnoustrojów chorobotwórczych najczęściej wywołujących infekcje pooperacyjne: Staphylococcus aureus, Staphylococcus epidermidis, MRSA, MRSE, E. coli, Klebsiella pneumoniae.</t>
  </si>
  <si>
    <t>Indeks produktu u dostawcy</t>
  </si>
  <si>
    <t>Cena jednostk.netto [zł] [zgodnie z kolumną nr 8]</t>
  </si>
  <si>
    <t>Szew o średnim okresie wchłaniania oraz podtrzymywania tkankowego, syntetyczny, monofilamant, barwiony, czas podtrzymywania tkankowego, po 13, 14 dniach- ok. 50%, czas całkowitego wchłaniania: 60-90 dni, grubość nici 1, długość nitki (tolerancja-5%+10%) 30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</si>
  <si>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</si>
  <si>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37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</si>
  <si>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</si>
  <si>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26 mm, 1/2 koła, okrągła</t>
  </si>
  <si>
    <t>Szew o średnim okresie wchłaniania oraz podtrzymywania tkankowego, syntetyczny, monofilamant, barwiony, czas podtrzymywania tkankowego, po 13, 14 dniach- ok. 50%, czas całkowitego wchłaniania: 60-90 dni, grubość nici 5/0,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</si>
  <si>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6/0,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</si>
  <si>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</si>
  <si>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4/0, długość nitki (tolerancja-5%+10%) 70 cm, igła (tolerancja+/-1 mm dla igieł powyżej 22 mm) 17 mm, 1/2 koła, okrągła</t>
  </si>
  <si>
    <t>Szew o średnim okresie wchłaniania oraz podtrzymywania tkankowego, syntetyczny, monofilamant, barwiony, czas podtrzymywania tkankowego, po 13, 14 dniach- ok. 50%, czas całkowitego wchłaniania: 60-90 dni, grubość nici 2/0, długość nitki (tolerancja-5%+10%) 70 cm, igła (tolerancja+/-1 mm dla igieł powyżej 22 mm) 24 mm, 3/8 koła, tnąca, kosmetyczna, micro-point</t>
  </si>
  <si>
    <t>Szew o średnim okresie wchłaniania oraz podtrzymywania tkankowego, syntetyczny, monofilamant, barwiony, czas podtrzymywania tkankowego, po 13, 14 dniach- ok. 50%, czas całkowitego wchłaniania: 60-90 dni, grubość nici 3/0, długość nitki (tolerancja-5%+10%) 70 cm, igła (tolerancja+/-1 mm dla igieł powyżej 22 mm) 26 mm, 3/8 koła, tnąca, kosmetyczna, micro-point</t>
  </si>
  <si>
    <t>Szew o średnim okresie wchłaniania oraz podtrzymywania tkankowego, syntetyczny, pleciony, barwiony, czas podtrzymywania tkankowego, po 14 dniach- ok. 75%, czas całkowitego wchłaniania: 56-70 dni, grubość nici 1, długość nitki (tolerancja-5%+10%) 70 cm, igła (tolerancja+/-1 mm dla igieł powyżej 22 mm) 26 mm, 1/2 koła, okrągła</t>
  </si>
  <si>
    <t>Szew o średnim okresie wchłaniania oraz podtrzymywania tkankowego, syntetyczny, pleciony, barwiony, czas podtrzymywania tkankowego, po 14 dniach- ok. 75%, czas całkowitego wchłaniania: 56-70 dni, grubość nici 0, długość nitki (tolerancja-5%+10%) 70 cm, igła (tolerancja+/-1 mm dla igieł powyżej 22 mm) 26 mm, 1/2 koła, okrągła</t>
  </si>
  <si>
    <t>IX Szew o średnim okresie wchłaniania oraz podtrzymywania tkankowego</t>
  </si>
  <si>
    <t>X Szew o krótkim okresie wchłaniania oraz podtrzymywania tkankowego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</si>
  <si>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1, długość nitki (tolerancja-5%+10%)  90 cm, igła (tolerancja+/-1 mm dla igieł powyżej 22 mm) 40-43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</si>
  <si>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4/0, długość nitki (tolerancja-5%+10%)  70 cm, igła (tolerancja+/-1 mm dla igieł powyżej 22 mm) 19 mm, 3/8 koła, tnąca, kosmetyczna, micro-point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</si>
  <si>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3/0, długość nitki (tolerancja-5%+10%)  70 cm, igła (tolerancja+/-1 mm dla igieł powyżej 22 mm) 19 mm, 3/8 koła, tnąca, kosmetyczna, micro-point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</si>
  <si>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0, długość nitki (tolerancja-5%+10%)  90 cm, igła (tolerancja+/-1 mm dla igieł powyżej 22 mm) 43 mm, 1/2 koła, półtnąca</t>
  </si>
  <si>
    <t>Szew o krótkim okresie wchłaniania oraz podtrzymywania tkankowego, pleciony, syntetyczny, powlekany, niebarwiony, wchłanialny, z igłą o zwiększonej stabilności w imadle, czas podtrzymywania tkankowego po 5 dniach- ok. 50 %, po 10-14 dniach ok. 0%, czas całkowitego wchłaniania ok. 42 dni, grubość nitki 2/0, długość nitki (tolerancja-5%+10%)  70 cm, igła (tolerancja+/-1 mm dla igieł powyżej 22 mm) 24 mm, 3/8 koła, tnąca, kosmetyczna, micro-point</t>
  </si>
  <si>
    <t>Syntetyczna, wchłanialna taśma chirurgiczna, wykonana z kwasu poliglikolowego, barwiona, do zespoleń narządów miąższowych, szerokości 3 mm, długość taśmy 85 cm, igła – 1/2 koła, okrągła, tępo zakończona</t>
  </si>
  <si>
    <t>Chirurgiczny wosk kostny, jałowy,  postać – 2,95 gramowe prostokątne płytki</t>
  </si>
  <si>
    <t>XI Syntetyczna, wchłanialna taśma chirurgiczna, wykonana z kwasu poliglikolowego</t>
  </si>
  <si>
    <t xml:space="preserve"> 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1, długość 90 cm, długość 48 mm, opisy;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</si>
  <si>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1, długość 90 cm, długość 31 mm, opisy;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</si>
  <si>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0, długość 90 cm, długość 36 mm, opisy;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</si>
  <si>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0, długość 90 cm, długość 48 mm, opisy; igły 1/2 koła, igła okrągła, wzmocniona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</si>
  <si>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2/0 , długość 90 cm, długość 26 mm, opisy; igły 1/2 koła, igła okrągła, rozwarstwiająca</t>
  </si>
  <si>
    <t>Syntetyczny wchłanialny szew pleciony wykonany z mieszaniny kwasu poliglikolowego i polimlekowego z powleczeniem z dodatkiem antyseptyku (triklosanu) , który posiada potwierdzone testami in-vitro działanie hamujące wzrost drobnoustrojów chorobotwórczych najczęściej wywołujących infekcje pooperacyjne: Staphylococcus aureus, Staphylococcus epidermidis, MRSA, MRSE. Okres podtrzymywania tkankowego 28-35 dni. Okres wchłaniania 56-70 dni. Zachowanie pierwotnej zdolności podtrzymywania tkankowego; po 14 dniach - minimum 75% po 21 dniach - minimum 50% po 28 dniach - minimum 25%.   grubość nitki 3/0 , długość 90 cm, długość 26 mm, opisy; igły 1/2 koła, rozwarstwiająca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</si>
  <si>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 grubość nitki 2, długość 75 cm, długość 48 mm, opisy; igły 1/2 koła, igła okrągła,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</si>
  <si>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25%.grubość nitki 1, długość 150 cm, nd, szwy bezigłowe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</si>
  <si>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25%.grubość nitki 2/0, długość 12x 45 cm, nd,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</si>
  <si>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25%.grubość nitki 2/0, długość 150 cm, nd,  szwy beziglowe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</si>
  <si>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5/0, długość 45 cm, długość 13 mm, opisy; igły 1/2 koła, igła okrągła,średnica 305, kąt 180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</si>
  <si>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3/0, długość 150 cm, nd, szwy bezigłowe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</si>
  <si>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1, długość 75 cm, długość 48 mm, opisy; igły 1/2 koła, igła okrągła,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</si>
  <si>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1, długość 6x 45cm, nd,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</si>
  <si>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1, długość 6x 45 cm, nd, szwy w 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</si>
  <si>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3/0, długość 12x45 cm, nd, szwy wodcinkach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</si>
  <si>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25%.grubość nitki 4/0, długość 75 cm, długość 20 mm, opisy; igły 1/2 koła, igła okrągła, rozwarstwiająca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</si>
  <si>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25%grubość nitki 6/0, długość 45 cm, długość13 mm, opisy; igły 1/2 koła, igła okrągła, średnica 305, kąt 180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</si>
  <si>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1, długość 75 cm, długość 40 mm, opisy; igły 1/2 koła, igła okrągła,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</si>
  <si>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2  długość 90 cm, długość 48 mm, opisy; igły 1/2 koła, igła okrągła,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</si>
  <si>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8/0, długość 45 cm, długość 6,5mm, opisy; igły 3/8 koła, igła szpatułkowa z mikroostrzem, podwójna, średnica 203, ką 140 , wzmocniona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</si>
  <si>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7/0, długość 45 cm, długość 7 mm, opisy; igły 1/2 koła, igła szpatułkowa z mikroostrzem, podwójna, średnica 203, kąt 175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</si>
  <si>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6/0, długość 45 cm, długość 8 mm, opisy; igły 1/4 koła, igła szpatułkowa, podwójna, średnica 356, kąt 100</t>
  </si>
  <si>
    <t>Syntetyczny wchłanialny szew pleciony wykonany z mieszaniny kwasu poliglikolowego i polimlekowego, okres podtrzymywania tkankowego 28-35 dni. Okres wchłaniania 56-70 dni. Zachowanie pierwotnej zdolności podtrzymywania tkankowego: po 14 dniach - minimum 75% po 21 dniach - minimum 50% po 28 dniach - minimum 25% grubość nitki 5/0, długość 45 cm, długość 8 mm, opisy; igły 1/4 koła, igła szpatułkowa, podwójna, srednica 356, kąt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</si>
</sst>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2"/>
  <sheetViews>
    <sheetView topLeftCell="A10" workbookViewId="0">
      <selection activeCell="D10" sqref="D1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7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0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75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1500</v>
      </c>
      <c r="K4" s="4"/>
      <c r="L4" s="4">
        <f t="shared" ref="L4:L11" si="0">K4*((100+N4)/100)</f>
        <v>0</v>
      </c>
      <c r="M4" s="4">
        <f t="shared" ref="M4:M11" si="1">J4*K4</f>
        <v>0</v>
      </c>
      <c r="N4" s="4"/>
      <c r="O4" s="4">
        <f t="shared" ref="O4:O11" si="2">J4*L4</f>
        <v>0</v>
      </c>
    </row>
    <row r="5" spans="1:16" ht="75" x14ac:dyDescent="0.25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16</v>
      </c>
      <c r="I5" s="3"/>
      <c r="J5" s="4">
        <v>2000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75" x14ac:dyDescent="0.25">
      <c r="A6" s="3">
        <v>3</v>
      </c>
      <c r="B6" s="3"/>
      <c r="C6" s="3" t="s">
        <v>14</v>
      </c>
      <c r="D6" s="7" t="s">
        <v>18</v>
      </c>
      <c r="E6" s="3"/>
      <c r="F6" s="3"/>
      <c r="G6" s="3"/>
      <c r="H6" s="3" t="s">
        <v>16</v>
      </c>
      <c r="I6" s="3"/>
      <c r="J6" s="4">
        <v>2000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75" x14ac:dyDescent="0.25">
      <c r="A7" s="3">
        <v>4</v>
      </c>
      <c r="B7" s="3"/>
      <c r="C7" s="3" t="s">
        <v>14</v>
      </c>
      <c r="D7" s="7" t="s">
        <v>19</v>
      </c>
      <c r="E7" s="3"/>
      <c r="F7" s="3"/>
      <c r="G7" s="3"/>
      <c r="H7" s="3" t="s">
        <v>16</v>
      </c>
      <c r="I7" s="3"/>
      <c r="J7" s="4">
        <v>1000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75" x14ac:dyDescent="0.25">
      <c r="A8" s="3">
        <v>5</v>
      </c>
      <c r="B8" s="3"/>
      <c r="C8" s="3" t="s">
        <v>14</v>
      </c>
      <c r="D8" s="7" t="s">
        <v>20</v>
      </c>
      <c r="E8" s="3"/>
      <c r="F8" s="3"/>
      <c r="G8" s="3"/>
      <c r="H8" s="3" t="s">
        <v>16</v>
      </c>
      <c r="I8" s="3"/>
      <c r="J8" s="4">
        <v>60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75" x14ac:dyDescent="0.25">
      <c r="A9" s="3">
        <v>6</v>
      </c>
      <c r="B9" s="3"/>
      <c r="C9" s="3" t="s">
        <v>14</v>
      </c>
      <c r="D9" s="7" t="s">
        <v>21</v>
      </c>
      <c r="E9" s="3"/>
      <c r="F9" s="3"/>
      <c r="G9" s="3"/>
      <c r="H9" s="3" t="s">
        <v>16</v>
      </c>
      <c r="I9" s="3"/>
      <c r="J9" s="4">
        <v>2400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75" x14ac:dyDescent="0.25">
      <c r="A10" s="3">
        <v>7</v>
      </c>
      <c r="B10" s="3"/>
      <c r="C10" s="3" t="s">
        <v>14</v>
      </c>
      <c r="D10" s="7" t="s">
        <v>15</v>
      </c>
      <c r="E10" s="3"/>
      <c r="F10" s="3"/>
      <c r="G10" s="3"/>
      <c r="H10" s="3" t="s">
        <v>16</v>
      </c>
      <c r="I10" s="3"/>
      <c r="J10" s="4">
        <v>500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75" x14ac:dyDescent="0.25">
      <c r="A11" s="3">
        <v>8</v>
      </c>
      <c r="B11" s="3"/>
      <c r="C11" s="3" t="s">
        <v>14</v>
      </c>
      <c r="D11" s="7" t="s">
        <v>22</v>
      </c>
      <c r="E11" s="3"/>
      <c r="F11" s="3"/>
      <c r="G11" s="3"/>
      <c r="H11" s="3" t="s">
        <v>16</v>
      </c>
      <c r="I11" s="3"/>
      <c r="J11" s="4">
        <v>40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x14ac:dyDescent="0.25">
      <c r="I12" t="s">
        <v>23</v>
      </c>
      <c r="J12" s="4"/>
      <c r="K12" s="4"/>
      <c r="L12" s="4"/>
      <c r="M12" s="4">
        <f>SUM(M4:M11)</f>
        <v>0</v>
      </c>
      <c r="N12" s="4"/>
      <c r="O12" s="4">
        <f>SUM(O4:O11)</f>
        <v>0</v>
      </c>
      <c r="P12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99472-CB39-4AF7-B446-8BC0206B6636}">
  <sheetPr>
    <pageSetUpPr fitToPage="1"/>
  </sheetPr>
  <dimension ref="A1:P9"/>
  <sheetViews>
    <sheetView topLeftCell="A4" workbookViewId="0">
      <selection activeCell="D24" sqref="D24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74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s="8" customFormat="1" ht="120" x14ac:dyDescent="0.25">
      <c r="A4" s="9">
        <v>72</v>
      </c>
      <c r="B4" s="9"/>
      <c r="C4" s="9" t="s">
        <v>14</v>
      </c>
      <c r="D4" s="10" t="s">
        <v>75</v>
      </c>
      <c r="E4" s="9"/>
      <c r="F4" s="9"/>
      <c r="G4" s="9"/>
      <c r="H4" s="9" t="s">
        <v>16</v>
      </c>
      <c r="I4" s="9"/>
      <c r="J4" s="11">
        <v>1000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s="8" customFormat="1" ht="120" x14ac:dyDescent="0.25">
      <c r="A5" s="9">
        <v>73</v>
      </c>
      <c r="B5" s="9"/>
      <c r="C5" s="9" t="s">
        <v>14</v>
      </c>
      <c r="D5" s="10" t="s">
        <v>76</v>
      </c>
      <c r="E5" s="9"/>
      <c r="F5" s="9"/>
      <c r="G5" s="9"/>
      <c r="H5" s="9" t="s">
        <v>16</v>
      </c>
      <c r="I5" s="9"/>
      <c r="J5" s="11">
        <v>300</v>
      </c>
      <c r="K5" s="11"/>
      <c r="L5" s="11">
        <f>K5*((100+N5)/100)</f>
        <v>0</v>
      </c>
      <c r="M5" s="11">
        <f>J5*K5</f>
        <v>0</v>
      </c>
      <c r="N5" s="11"/>
      <c r="O5" s="11">
        <f>J5*L5</f>
        <v>0</v>
      </c>
    </row>
    <row r="6" spans="1:16" s="8" customFormat="1" ht="120" x14ac:dyDescent="0.25">
      <c r="A6" s="9">
        <v>74</v>
      </c>
      <c r="B6" s="9"/>
      <c r="C6" s="9" t="s">
        <v>14</v>
      </c>
      <c r="D6" s="10" t="s">
        <v>77</v>
      </c>
      <c r="E6" s="9"/>
      <c r="F6" s="9"/>
      <c r="G6" s="9"/>
      <c r="H6" s="9" t="s">
        <v>16</v>
      </c>
      <c r="I6" s="9"/>
      <c r="J6" s="11">
        <v>2000</v>
      </c>
      <c r="K6" s="11"/>
      <c r="L6" s="11">
        <f>K6*((100+N6)/100)</f>
        <v>0</v>
      </c>
      <c r="M6" s="11">
        <f>J6*K6</f>
        <v>0</v>
      </c>
      <c r="N6" s="11"/>
      <c r="O6" s="11">
        <f>J6*L6</f>
        <v>0</v>
      </c>
    </row>
    <row r="7" spans="1:16" s="8" customFormat="1" ht="120" x14ac:dyDescent="0.25">
      <c r="A7" s="9">
        <v>75</v>
      </c>
      <c r="B7" s="9"/>
      <c r="C7" s="9" t="s">
        <v>14</v>
      </c>
      <c r="D7" s="10" t="s">
        <v>78</v>
      </c>
      <c r="E7" s="9"/>
      <c r="F7" s="9"/>
      <c r="G7" s="9"/>
      <c r="H7" s="9" t="s">
        <v>16</v>
      </c>
      <c r="I7" s="9"/>
      <c r="J7" s="11">
        <v>600</v>
      </c>
      <c r="K7" s="11"/>
      <c r="L7" s="11">
        <f>K7*((100+N7)/100)</f>
        <v>0</v>
      </c>
      <c r="M7" s="11">
        <f>J7*K7</f>
        <v>0</v>
      </c>
      <c r="N7" s="11"/>
      <c r="O7" s="11">
        <f>J7*L7</f>
        <v>0</v>
      </c>
    </row>
    <row r="8" spans="1:16" s="8" customFormat="1" ht="120" x14ac:dyDescent="0.25">
      <c r="A8" s="9">
        <v>76</v>
      </c>
      <c r="B8" s="9"/>
      <c r="C8" s="9" t="s">
        <v>14</v>
      </c>
      <c r="D8" s="10" t="s">
        <v>79</v>
      </c>
      <c r="E8" s="9"/>
      <c r="F8" s="9"/>
      <c r="G8" s="9"/>
      <c r="H8" s="9" t="s">
        <v>16</v>
      </c>
      <c r="I8" s="9"/>
      <c r="J8" s="11">
        <v>600</v>
      </c>
      <c r="K8" s="11"/>
      <c r="L8" s="11">
        <f>K8*((100+N8)/100)</f>
        <v>0</v>
      </c>
      <c r="M8" s="11">
        <f>J8*K8</f>
        <v>0</v>
      </c>
      <c r="N8" s="11"/>
      <c r="O8" s="11">
        <f>J8*L8</f>
        <v>0</v>
      </c>
    </row>
    <row r="9" spans="1:16" x14ac:dyDescent="0.25">
      <c r="I9" t="s">
        <v>23</v>
      </c>
      <c r="J9" s="4"/>
      <c r="K9" s="4"/>
      <c r="L9" s="4"/>
      <c r="M9" s="4">
        <f>SUM(M4:M8)</f>
        <v>0</v>
      </c>
      <c r="N9" s="4"/>
      <c r="O9" s="4">
        <f>SUM(O4:O8)</f>
        <v>0</v>
      </c>
      <c r="P9" s="5"/>
    </row>
  </sheetData>
  <pageMargins left="0.25" right="0.25" top="0.75" bottom="0.75" header="0.3" footer="0.3"/>
  <pageSetup paperSize="9" scale="5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F65CD-B0A4-4D62-8158-B9B228EB478D}">
  <sheetPr>
    <pageSetUpPr fitToPage="1"/>
  </sheetPr>
  <dimension ref="A1:O6"/>
  <sheetViews>
    <sheetView workbookViewId="0">
      <selection activeCell="I20" sqref="I2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82</v>
      </c>
    </row>
    <row r="2" spans="1:15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60" x14ac:dyDescent="0.25">
      <c r="A4" s="3">
        <v>78</v>
      </c>
      <c r="B4" s="3"/>
      <c r="C4" s="3" t="s">
        <v>14</v>
      </c>
      <c r="D4" s="10" t="s">
        <v>80</v>
      </c>
      <c r="E4" s="3"/>
      <c r="F4" s="3"/>
      <c r="G4" s="3"/>
      <c r="H4" s="3" t="s">
        <v>16</v>
      </c>
      <c r="I4" s="3"/>
      <c r="J4" s="4">
        <v>12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ht="30" x14ac:dyDescent="0.25">
      <c r="A5" s="3">
        <v>79</v>
      </c>
      <c r="B5" s="3"/>
      <c r="C5" s="3" t="s">
        <v>14</v>
      </c>
      <c r="D5" s="10" t="s">
        <v>81</v>
      </c>
      <c r="E5" s="3"/>
      <c r="F5" s="3"/>
      <c r="G5" s="3"/>
      <c r="H5" s="3" t="s">
        <v>16</v>
      </c>
      <c r="I5" s="3"/>
      <c r="J5" s="4">
        <v>48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5" x14ac:dyDescent="0.25">
      <c r="I6" t="s">
        <v>23</v>
      </c>
      <c r="J6" s="4"/>
      <c r="K6" s="4"/>
      <c r="L6" s="4"/>
      <c r="M6" s="4">
        <f>SUM(M4:M5)</f>
        <v>0</v>
      </c>
      <c r="N6" s="4"/>
      <c r="O6" s="4">
        <f>SUM(O4:O5)</f>
        <v>0</v>
      </c>
    </row>
  </sheetData>
  <pageMargins left="0.25" right="0.25" top="0.75" bottom="0.75" header="0.3" footer="0.3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"/>
  <sheetViews>
    <sheetView topLeftCell="C1" workbookViewId="0">
      <selection activeCell="C15" sqref="C15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2"/>
  <sheetViews>
    <sheetView tabSelected="1" topLeftCell="A19" workbookViewId="0">
      <selection activeCell="D21" sqref="D21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24</v>
      </c>
    </row>
    <row r="2" spans="1:15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180" x14ac:dyDescent="0.25">
      <c r="A4" s="3">
        <v>9</v>
      </c>
      <c r="B4" s="3"/>
      <c r="C4" s="3" t="s">
        <v>14</v>
      </c>
      <c r="D4" s="13" t="s">
        <v>83</v>
      </c>
      <c r="E4" s="3"/>
      <c r="F4" s="3"/>
      <c r="G4" s="3"/>
      <c r="H4" s="3" t="s">
        <v>16</v>
      </c>
      <c r="I4" s="3"/>
      <c r="J4" s="4">
        <v>600</v>
      </c>
      <c r="K4" s="4"/>
      <c r="L4" s="4">
        <f t="shared" ref="L4:L27" si="0">K4*((100+N4)/100)</f>
        <v>0</v>
      </c>
      <c r="M4" s="4">
        <f t="shared" ref="M4:M27" si="1">J4*K4</f>
        <v>0</v>
      </c>
      <c r="N4" s="4"/>
      <c r="O4" s="4">
        <f t="shared" ref="O4:O27" si="2">J4*L4</f>
        <v>0</v>
      </c>
    </row>
    <row r="5" spans="1:15" ht="180" x14ac:dyDescent="0.25">
      <c r="A5" s="3">
        <v>10</v>
      </c>
      <c r="B5" s="3"/>
      <c r="C5" s="3" t="s">
        <v>14</v>
      </c>
      <c r="D5" s="13" t="s">
        <v>84</v>
      </c>
      <c r="E5" s="3"/>
      <c r="F5" s="3"/>
      <c r="G5" s="3"/>
      <c r="H5" s="3" t="s">
        <v>16</v>
      </c>
      <c r="I5" s="3"/>
      <c r="J5" s="4">
        <v>100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180" x14ac:dyDescent="0.25">
      <c r="A6" s="3">
        <v>11</v>
      </c>
      <c r="B6" s="3"/>
      <c r="C6" s="3" t="s">
        <v>14</v>
      </c>
      <c r="D6" s="13" t="s">
        <v>85</v>
      </c>
      <c r="E6" s="3"/>
      <c r="F6" s="3"/>
      <c r="G6" s="3"/>
      <c r="H6" s="3" t="s">
        <v>16</v>
      </c>
      <c r="I6" s="3"/>
      <c r="J6" s="4">
        <v>1000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180" x14ac:dyDescent="0.25">
      <c r="A7" s="3">
        <v>12</v>
      </c>
      <c r="B7" s="3"/>
      <c r="C7" s="3" t="s">
        <v>14</v>
      </c>
      <c r="D7" s="13" t="s">
        <v>86</v>
      </c>
      <c r="E7" s="3"/>
      <c r="F7" s="3"/>
      <c r="G7" s="3"/>
      <c r="H7" s="3" t="s">
        <v>16</v>
      </c>
      <c r="I7" s="3"/>
      <c r="J7" s="4">
        <v>850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120" x14ac:dyDescent="0.25">
      <c r="A8" s="3">
        <v>13</v>
      </c>
      <c r="B8" s="3"/>
      <c r="C8" s="3" t="s">
        <v>14</v>
      </c>
      <c r="D8" s="13" t="s">
        <v>89</v>
      </c>
      <c r="E8" s="3"/>
      <c r="F8" s="3"/>
      <c r="G8" s="3"/>
      <c r="H8" s="3" t="s">
        <v>16</v>
      </c>
      <c r="I8" s="3"/>
      <c r="J8" s="4">
        <v>1600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105" x14ac:dyDescent="0.25">
      <c r="A9" s="3">
        <v>14</v>
      </c>
      <c r="B9" s="3"/>
      <c r="C9" s="3" t="s">
        <v>14</v>
      </c>
      <c r="D9" s="13" t="s">
        <v>90</v>
      </c>
      <c r="E9" s="3"/>
      <c r="F9" s="3"/>
      <c r="G9" s="3"/>
      <c r="H9" s="3" t="s">
        <v>16</v>
      </c>
      <c r="I9" s="3"/>
      <c r="J9" s="4">
        <v>350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120" x14ac:dyDescent="0.25">
      <c r="A10" s="3">
        <v>15</v>
      </c>
      <c r="B10" s="3"/>
      <c r="C10" s="3" t="s">
        <v>14</v>
      </c>
      <c r="D10" s="13" t="s">
        <v>95</v>
      </c>
      <c r="E10" s="3"/>
      <c r="F10" s="3"/>
      <c r="G10" s="3"/>
      <c r="H10" s="3" t="s">
        <v>16</v>
      </c>
      <c r="I10" s="3"/>
      <c r="J10" s="4">
        <v>1000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105" x14ac:dyDescent="0.25">
      <c r="A11" s="3">
        <v>16</v>
      </c>
      <c r="B11" s="3"/>
      <c r="C11" s="3" t="s">
        <v>14</v>
      </c>
      <c r="D11" s="13" t="s">
        <v>96</v>
      </c>
      <c r="E11" s="3"/>
      <c r="F11" s="3"/>
      <c r="G11" s="3"/>
      <c r="H11" s="3" t="s">
        <v>16</v>
      </c>
      <c r="I11" s="3"/>
      <c r="J11" s="4">
        <v>550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105" x14ac:dyDescent="0.25">
      <c r="A12" s="3">
        <v>17</v>
      </c>
      <c r="B12" s="3"/>
      <c r="C12" s="3" t="s">
        <v>14</v>
      </c>
      <c r="D12" s="13" t="s">
        <v>97</v>
      </c>
      <c r="E12" s="3"/>
      <c r="F12" s="3"/>
      <c r="G12" s="3"/>
      <c r="H12" s="3" t="s">
        <v>16</v>
      </c>
      <c r="I12" s="3"/>
      <c r="J12" s="4">
        <v>300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180" x14ac:dyDescent="0.25">
      <c r="A13" s="3">
        <v>18</v>
      </c>
      <c r="B13" s="3"/>
      <c r="C13" s="3" t="s">
        <v>14</v>
      </c>
      <c r="D13" s="13" t="s">
        <v>87</v>
      </c>
      <c r="E13" s="3"/>
      <c r="F13" s="3"/>
      <c r="G13" s="3"/>
      <c r="H13" s="3" t="s">
        <v>16</v>
      </c>
      <c r="I13" s="3"/>
      <c r="J13" s="4">
        <v>1500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105" x14ac:dyDescent="0.25">
      <c r="A14" s="3">
        <v>19</v>
      </c>
      <c r="B14" s="3"/>
      <c r="C14" s="3" t="s">
        <v>14</v>
      </c>
      <c r="D14" s="13" t="s">
        <v>91</v>
      </c>
      <c r="E14" s="3"/>
      <c r="F14" s="3"/>
      <c r="G14" s="3"/>
      <c r="H14" s="3" t="s">
        <v>16</v>
      </c>
      <c r="I14" s="3"/>
      <c r="J14" s="4">
        <v>1000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105" x14ac:dyDescent="0.25">
      <c r="A15" s="3">
        <v>20</v>
      </c>
      <c r="B15" s="3"/>
      <c r="C15" s="3" t="s">
        <v>14</v>
      </c>
      <c r="D15" s="13" t="s">
        <v>92</v>
      </c>
      <c r="E15" s="3"/>
      <c r="F15" s="3"/>
      <c r="G15" s="3"/>
      <c r="H15" s="3" t="s">
        <v>16</v>
      </c>
      <c r="I15" s="3"/>
      <c r="J15" s="4">
        <v>450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180" x14ac:dyDescent="0.25">
      <c r="A16" s="3">
        <v>21</v>
      </c>
      <c r="B16" s="3"/>
      <c r="C16" s="3" t="s">
        <v>14</v>
      </c>
      <c r="D16" s="13" t="s">
        <v>88</v>
      </c>
      <c r="E16" s="3"/>
      <c r="F16" s="3"/>
      <c r="G16" s="3"/>
      <c r="H16" s="3" t="s">
        <v>16</v>
      </c>
      <c r="I16" s="3"/>
      <c r="J16" s="4">
        <v>800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ht="105" x14ac:dyDescent="0.25">
      <c r="A17" s="3">
        <v>22</v>
      </c>
      <c r="B17" s="3"/>
      <c r="C17" s="3" t="s">
        <v>14</v>
      </c>
      <c r="D17" s="13" t="s">
        <v>98</v>
      </c>
      <c r="E17" s="3"/>
      <c r="F17" s="3"/>
      <c r="G17" s="3"/>
      <c r="H17" s="3" t="s">
        <v>16</v>
      </c>
      <c r="I17" s="3"/>
      <c r="J17" s="4">
        <v>350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ht="120" x14ac:dyDescent="0.25">
      <c r="A18" s="3">
        <v>23</v>
      </c>
      <c r="B18" s="3"/>
      <c r="C18" s="3" t="s">
        <v>14</v>
      </c>
      <c r="D18" s="13" t="s">
        <v>99</v>
      </c>
      <c r="E18" s="3"/>
      <c r="F18" s="3"/>
      <c r="G18" s="3"/>
      <c r="H18" s="3" t="s">
        <v>16</v>
      </c>
      <c r="I18" s="3"/>
      <c r="J18" s="4">
        <v>200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ht="120" x14ac:dyDescent="0.25">
      <c r="A19" s="3">
        <v>24</v>
      </c>
      <c r="B19" s="3"/>
      <c r="C19" s="3" t="s">
        <v>14</v>
      </c>
      <c r="D19" s="13" t="s">
        <v>93</v>
      </c>
      <c r="E19" s="3"/>
      <c r="F19" s="3"/>
      <c r="G19" s="3"/>
      <c r="H19" s="3" t="s">
        <v>16</v>
      </c>
      <c r="I19" s="3"/>
      <c r="J19" s="4">
        <v>50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120" x14ac:dyDescent="0.25">
      <c r="A20" s="3">
        <v>25</v>
      </c>
      <c r="B20" s="3"/>
      <c r="C20" s="3" t="s">
        <v>14</v>
      </c>
      <c r="D20" s="13" t="s">
        <v>100</v>
      </c>
      <c r="E20" s="3"/>
      <c r="F20" s="3"/>
      <c r="G20" s="3"/>
      <c r="H20" s="3" t="s">
        <v>16</v>
      </c>
      <c r="I20" s="3"/>
      <c r="J20" s="4">
        <v>50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120" x14ac:dyDescent="0.25">
      <c r="A21" s="3">
        <v>26</v>
      </c>
      <c r="B21" s="3"/>
      <c r="C21" s="3" t="s">
        <v>14</v>
      </c>
      <c r="D21" s="13" t="s">
        <v>101</v>
      </c>
      <c r="E21" s="3"/>
      <c r="F21" s="3"/>
      <c r="G21" s="3"/>
      <c r="H21" s="3" t="s">
        <v>16</v>
      </c>
      <c r="I21" s="3"/>
      <c r="J21" s="4">
        <v>500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ht="120" x14ac:dyDescent="0.25">
      <c r="A22" s="3">
        <v>27</v>
      </c>
      <c r="B22" s="3"/>
      <c r="C22" s="3" t="s">
        <v>14</v>
      </c>
      <c r="D22" s="13" t="s">
        <v>102</v>
      </c>
      <c r="E22" s="3"/>
      <c r="F22" s="3"/>
      <c r="G22" s="3"/>
      <c r="H22" s="3" t="s">
        <v>16</v>
      </c>
      <c r="I22" s="3"/>
      <c r="J22" s="4">
        <v>1800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ht="105" x14ac:dyDescent="0.25">
      <c r="A23" s="3">
        <v>28</v>
      </c>
      <c r="B23" s="3"/>
      <c r="C23" s="3" t="s">
        <v>14</v>
      </c>
      <c r="D23" s="13" t="s">
        <v>94</v>
      </c>
      <c r="E23" s="3"/>
      <c r="F23" s="3"/>
      <c r="G23" s="3"/>
      <c r="H23" s="3" t="s">
        <v>16</v>
      </c>
      <c r="I23" s="3"/>
      <c r="J23" s="4">
        <v>250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ht="135" x14ac:dyDescent="0.25">
      <c r="A24" s="3">
        <v>29</v>
      </c>
      <c r="B24" s="3"/>
      <c r="C24" s="3" t="s">
        <v>14</v>
      </c>
      <c r="D24" s="13" t="s">
        <v>103</v>
      </c>
      <c r="E24" s="3"/>
      <c r="F24" s="3"/>
      <c r="G24" s="3"/>
      <c r="H24" s="3" t="s">
        <v>16</v>
      </c>
      <c r="I24" s="3"/>
      <c r="J24" s="4">
        <v>36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ht="120" x14ac:dyDescent="0.25">
      <c r="A25" s="3">
        <v>30</v>
      </c>
      <c r="B25" s="3"/>
      <c r="C25" s="3" t="s">
        <v>14</v>
      </c>
      <c r="D25" s="13" t="s">
        <v>104</v>
      </c>
      <c r="E25" s="3"/>
      <c r="F25" s="3"/>
      <c r="G25" s="3"/>
      <c r="H25" s="3" t="s">
        <v>16</v>
      </c>
      <c r="I25" s="3"/>
      <c r="J25" s="4">
        <v>84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ht="120" x14ac:dyDescent="0.25">
      <c r="A26" s="3">
        <v>31</v>
      </c>
      <c r="B26" s="3"/>
      <c r="C26" s="3" t="s">
        <v>14</v>
      </c>
      <c r="D26" s="13" t="s">
        <v>105</v>
      </c>
      <c r="E26" s="3"/>
      <c r="F26" s="3"/>
      <c r="G26" s="3"/>
      <c r="H26" s="3" t="s">
        <v>16</v>
      </c>
      <c r="I26" s="3"/>
      <c r="J26" s="4">
        <v>72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ht="120" x14ac:dyDescent="0.25">
      <c r="A27" s="3">
        <v>32</v>
      </c>
      <c r="B27" s="3"/>
      <c r="C27" s="3" t="s">
        <v>14</v>
      </c>
      <c r="D27" s="13" t="s">
        <v>106</v>
      </c>
      <c r="E27" s="3"/>
      <c r="F27" s="3"/>
      <c r="G27" s="3"/>
      <c r="H27" s="3" t="s">
        <v>16</v>
      </c>
      <c r="I27" s="3"/>
      <c r="J27" s="4">
        <v>84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x14ac:dyDescent="0.25">
      <c r="I28" t="s">
        <v>23</v>
      </c>
      <c r="J28" s="4"/>
      <c r="K28" s="4"/>
      <c r="L28" s="4"/>
      <c r="M28" s="4">
        <f>SUM(M4:M27)</f>
        <v>0</v>
      </c>
      <c r="N28" s="4"/>
      <c r="O28" s="4">
        <f>SUM(O4:O27)</f>
        <v>0</v>
      </c>
      <c r="P28" s="5"/>
    </row>
    <row r="30" spans="1:16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x14ac:dyDescent="0.25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"/>
  <sheetViews>
    <sheetView topLeftCell="A4" workbookViewId="0">
      <selection activeCell="G23" sqref="G23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33.75" customHeight="1" x14ac:dyDescent="0.3">
      <c r="A1" s="12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33</v>
      </c>
      <c r="B4" s="3"/>
      <c r="C4" s="3" t="s">
        <v>14</v>
      </c>
      <c r="D4" s="7" t="s">
        <v>26</v>
      </c>
      <c r="E4" s="3"/>
      <c r="F4" s="3"/>
      <c r="G4" s="3"/>
      <c r="H4" s="3" t="s">
        <v>16</v>
      </c>
      <c r="I4" s="3"/>
      <c r="J4" s="4">
        <v>60</v>
      </c>
      <c r="K4" s="4"/>
      <c r="L4" s="4">
        <f t="shared" ref="L4:L13" si="0">K4*((100+N4)/100)</f>
        <v>0</v>
      </c>
      <c r="M4" s="4">
        <f t="shared" ref="M4:M13" si="1">J4*K4</f>
        <v>0</v>
      </c>
      <c r="N4" s="4"/>
      <c r="O4" s="4">
        <f t="shared" ref="O4:O13" si="2">J4*L4</f>
        <v>0</v>
      </c>
    </row>
    <row r="5" spans="1:16" ht="45" x14ac:dyDescent="0.25">
      <c r="A5" s="3">
        <v>34</v>
      </c>
      <c r="B5" s="3"/>
      <c r="C5" s="3" t="s">
        <v>14</v>
      </c>
      <c r="D5" s="7" t="s">
        <v>27</v>
      </c>
      <c r="E5" s="3"/>
      <c r="F5" s="3"/>
      <c r="G5" s="3"/>
      <c r="H5" s="3" t="s">
        <v>16</v>
      </c>
      <c r="I5" s="3"/>
      <c r="J5" s="4">
        <v>120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6" ht="30" x14ac:dyDescent="0.25">
      <c r="A6" s="3">
        <v>35</v>
      </c>
      <c r="B6" s="3"/>
      <c r="C6" s="3" t="s">
        <v>14</v>
      </c>
      <c r="D6" s="7" t="s">
        <v>28</v>
      </c>
      <c r="E6" s="3"/>
      <c r="F6" s="3"/>
      <c r="G6" s="3"/>
      <c r="H6" s="3" t="s">
        <v>16</v>
      </c>
      <c r="I6" s="3"/>
      <c r="J6" s="4">
        <v>120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6" ht="45" x14ac:dyDescent="0.25">
      <c r="A7" s="3">
        <v>36</v>
      </c>
      <c r="B7" s="3"/>
      <c r="C7" s="3" t="s">
        <v>14</v>
      </c>
      <c r="D7" s="7" t="s">
        <v>29</v>
      </c>
      <c r="E7" s="3"/>
      <c r="F7" s="3"/>
      <c r="G7" s="3"/>
      <c r="H7" s="3" t="s">
        <v>16</v>
      </c>
      <c r="I7" s="3"/>
      <c r="J7" s="4">
        <v>45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6" ht="30" x14ac:dyDescent="0.25">
      <c r="A8" s="3">
        <v>37</v>
      </c>
      <c r="B8" s="3"/>
      <c r="C8" s="3" t="s">
        <v>14</v>
      </c>
      <c r="D8" s="7" t="s">
        <v>30</v>
      </c>
      <c r="E8" s="3"/>
      <c r="F8" s="3"/>
      <c r="G8" s="3"/>
      <c r="H8" s="3" t="s">
        <v>16</v>
      </c>
      <c r="I8" s="3"/>
      <c r="J8" s="4">
        <v>350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6" ht="45" x14ac:dyDescent="0.25">
      <c r="A9" s="3">
        <v>38</v>
      </c>
      <c r="B9" s="3"/>
      <c r="C9" s="3" t="s">
        <v>14</v>
      </c>
      <c r="D9" s="7" t="s">
        <v>31</v>
      </c>
      <c r="E9" s="3"/>
      <c r="F9" s="3"/>
      <c r="G9" s="3"/>
      <c r="H9" s="3" t="s">
        <v>16</v>
      </c>
      <c r="I9" s="3"/>
      <c r="J9" s="4">
        <v>45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6" ht="30" x14ac:dyDescent="0.25">
      <c r="A10" s="3">
        <v>39</v>
      </c>
      <c r="B10" s="3"/>
      <c r="C10" s="3" t="s">
        <v>14</v>
      </c>
      <c r="D10" s="7" t="s">
        <v>32</v>
      </c>
      <c r="E10" s="3"/>
      <c r="F10" s="3"/>
      <c r="G10" s="3"/>
      <c r="H10" s="3" t="s">
        <v>16</v>
      </c>
      <c r="I10" s="3"/>
      <c r="J10" s="4">
        <v>150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6" ht="30" x14ac:dyDescent="0.25">
      <c r="A11" s="3">
        <v>40</v>
      </c>
      <c r="B11" s="3"/>
      <c r="C11" s="3" t="s">
        <v>14</v>
      </c>
      <c r="D11" s="7" t="s">
        <v>33</v>
      </c>
      <c r="E11" s="3"/>
      <c r="F11" s="3"/>
      <c r="G11" s="3"/>
      <c r="H11" s="3" t="s">
        <v>16</v>
      </c>
      <c r="I11" s="3"/>
      <c r="J11" s="4">
        <v>100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6" ht="30" x14ac:dyDescent="0.25">
      <c r="A12" s="3">
        <v>41</v>
      </c>
      <c r="B12" s="3"/>
      <c r="C12" s="3" t="s">
        <v>14</v>
      </c>
      <c r="D12" s="7" t="s">
        <v>34</v>
      </c>
      <c r="E12" s="3"/>
      <c r="F12" s="3"/>
      <c r="G12" s="3"/>
      <c r="H12" s="3" t="s">
        <v>16</v>
      </c>
      <c r="I12" s="3"/>
      <c r="J12" s="4">
        <v>60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6" x14ac:dyDescent="0.25">
      <c r="A13" s="3">
        <v>42</v>
      </c>
      <c r="B13" s="3"/>
      <c r="C13" s="3" t="s">
        <v>35</v>
      </c>
      <c r="D13" s="7" t="s">
        <v>36</v>
      </c>
      <c r="E13" s="3"/>
      <c r="F13" s="3"/>
      <c r="G13" s="3"/>
      <c r="H13" s="3" t="s">
        <v>16</v>
      </c>
      <c r="I13" s="3"/>
      <c r="J13" s="4">
        <v>23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6" x14ac:dyDescent="0.25">
      <c r="I14" t="s">
        <v>23</v>
      </c>
      <c r="J14" s="4"/>
      <c r="K14" s="4"/>
      <c r="L14" s="4"/>
      <c r="M14" s="4">
        <f>SUM(M4:M13)</f>
        <v>0</v>
      </c>
      <c r="N14" s="4"/>
      <c r="O14" s="4">
        <f>SUM(O4:O13)</f>
        <v>0</v>
      </c>
      <c r="P14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.25" right="0.25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workbookViewId="0">
      <selection activeCell="D17" sqref="D17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37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43</v>
      </c>
      <c r="B4" s="3"/>
      <c r="C4" s="3" t="s">
        <v>14</v>
      </c>
      <c r="D4" s="7" t="s">
        <v>38</v>
      </c>
      <c r="E4" s="3"/>
      <c r="F4" s="3"/>
      <c r="G4" s="3"/>
      <c r="H4" s="3" t="s">
        <v>16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44</v>
      </c>
      <c r="B5" s="3"/>
      <c r="C5" s="3" t="s">
        <v>14</v>
      </c>
      <c r="D5" s="7" t="s">
        <v>39</v>
      </c>
      <c r="E5" s="3"/>
      <c r="F5" s="3"/>
      <c r="G5" s="3"/>
      <c r="H5" s="3" t="s">
        <v>16</v>
      </c>
      <c r="I5" s="3"/>
      <c r="J5" s="4">
        <v>60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23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8"/>
  <sheetViews>
    <sheetView workbookViewId="0">
      <selection activeCell="D20" sqref="D20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40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45" x14ac:dyDescent="0.25">
      <c r="A4" s="3">
        <v>45</v>
      </c>
      <c r="B4" s="3"/>
      <c r="C4" s="3" t="s">
        <v>14</v>
      </c>
      <c r="D4" s="7" t="s">
        <v>41</v>
      </c>
      <c r="E4" s="3"/>
      <c r="F4" s="3"/>
      <c r="G4" s="3"/>
      <c r="H4" s="3" t="s">
        <v>16</v>
      </c>
      <c r="I4" s="3"/>
      <c r="J4" s="4">
        <v>300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46</v>
      </c>
      <c r="B5" s="3"/>
      <c r="C5" s="3" t="s">
        <v>14</v>
      </c>
      <c r="D5" s="7" t="s">
        <v>42</v>
      </c>
      <c r="E5" s="3"/>
      <c r="F5" s="3"/>
      <c r="G5" s="3"/>
      <c r="H5" s="3" t="s">
        <v>16</v>
      </c>
      <c r="I5" s="3"/>
      <c r="J5" s="4">
        <v>60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47</v>
      </c>
      <c r="B6" s="3"/>
      <c r="C6" s="3" t="s">
        <v>14</v>
      </c>
      <c r="D6" s="7" t="s">
        <v>43</v>
      </c>
      <c r="E6" s="3"/>
      <c r="F6" s="3"/>
      <c r="G6" s="3"/>
      <c r="H6" s="3" t="s">
        <v>16</v>
      </c>
      <c r="I6" s="3"/>
      <c r="J6" s="4">
        <v>96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30" x14ac:dyDescent="0.25">
      <c r="A7" s="3">
        <v>48</v>
      </c>
      <c r="B7" s="3"/>
      <c r="C7" s="3" t="s">
        <v>14</v>
      </c>
      <c r="D7" s="7" t="s">
        <v>44</v>
      </c>
      <c r="E7" s="3"/>
      <c r="F7" s="3"/>
      <c r="G7" s="3"/>
      <c r="H7" s="3" t="s">
        <v>16</v>
      </c>
      <c r="I7" s="3"/>
      <c r="J7" s="4">
        <v>72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7"/>
  <sheetViews>
    <sheetView workbookViewId="0">
      <selection activeCell="E16" sqref="E1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45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49</v>
      </c>
      <c r="B4" s="3"/>
      <c r="C4" s="3" t="s">
        <v>14</v>
      </c>
      <c r="D4" s="7" t="s">
        <v>46</v>
      </c>
      <c r="E4" s="3"/>
      <c r="F4" s="3"/>
      <c r="G4" s="3"/>
      <c r="H4" s="3" t="s">
        <v>16</v>
      </c>
      <c r="I4" s="3"/>
      <c r="J4" s="4">
        <v>96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50</v>
      </c>
      <c r="B5" s="3"/>
      <c r="C5" s="3" t="s">
        <v>14</v>
      </c>
      <c r="D5" s="7" t="s">
        <v>47</v>
      </c>
      <c r="E5" s="3"/>
      <c r="F5" s="3"/>
      <c r="G5" s="3"/>
      <c r="H5" s="3" t="s">
        <v>16</v>
      </c>
      <c r="I5" s="3"/>
      <c r="J5" s="4">
        <v>36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51</v>
      </c>
      <c r="B6" s="3"/>
      <c r="C6" s="3" t="s">
        <v>14</v>
      </c>
      <c r="D6" s="7" t="s">
        <v>48</v>
      </c>
      <c r="E6" s="3"/>
      <c r="F6" s="3"/>
      <c r="G6" s="3"/>
      <c r="H6" s="3" t="s">
        <v>16</v>
      </c>
      <c r="I6" s="3"/>
      <c r="J6" s="4">
        <v>96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"/>
  <sheetViews>
    <sheetView workbookViewId="0">
      <selection activeCell="J29" sqref="J29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49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30" x14ac:dyDescent="0.25">
      <c r="A4" s="3">
        <v>52</v>
      </c>
      <c r="B4" s="3"/>
      <c r="C4" s="3" t="s">
        <v>14</v>
      </c>
      <c r="D4" s="7" t="s">
        <v>50</v>
      </c>
      <c r="E4" s="3"/>
      <c r="F4" s="3"/>
      <c r="G4" s="3"/>
      <c r="H4" s="3" t="s">
        <v>16</v>
      </c>
      <c r="I4" s="3"/>
      <c r="J4" s="4">
        <v>60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30" x14ac:dyDescent="0.25">
      <c r="A5" s="3">
        <v>53</v>
      </c>
      <c r="B5" s="3"/>
      <c r="C5" s="3" t="s">
        <v>14</v>
      </c>
      <c r="D5" s="7" t="s">
        <v>51</v>
      </c>
      <c r="E5" s="3"/>
      <c r="F5" s="3"/>
      <c r="G5" s="3"/>
      <c r="H5" s="3" t="s">
        <v>16</v>
      </c>
      <c r="I5" s="3"/>
      <c r="J5" s="4">
        <v>60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30" x14ac:dyDescent="0.25">
      <c r="A6" s="3">
        <v>54</v>
      </c>
      <c r="B6" s="3"/>
      <c r="C6" s="3" t="s">
        <v>14</v>
      </c>
      <c r="D6" s="7" t="s">
        <v>52</v>
      </c>
      <c r="E6" s="3"/>
      <c r="F6" s="3"/>
      <c r="G6" s="3"/>
      <c r="H6" s="3" t="s">
        <v>16</v>
      </c>
      <c r="I6" s="3"/>
      <c r="J6" s="4">
        <v>60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x14ac:dyDescent="0.25">
      <c r="I7" t="s">
        <v>23</v>
      </c>
      <c r="J7" s="4"/>
      <c r="K7" s="4"/>
      <c r="L7" s="4"/>
      <c r="M7" s="4">
        <f>SUM(M4:M6)</f>
        <v>0</v>
      </c>
      <c r="N7" s="4"/>
      <c r="O7" s="4">
        <f>SUM(O4:O6)</f>
        <v>0</v>
      </c>
      <c r="P7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8"/>
  <sheetViews>
    <sheetView topLeftCell="A7" workbookViewId="0">
      <selection activeCell="A6" sqref="A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6" ht="18.75" x14ac:dyDescent="0.3">
      <c r="F1" s="1" t="s">
        <v>53</v>
      </c>
    </row>
    <row r="2" spans="1:16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105" x14ac:dyDescent="0.25">
      <c r="A4" s="3">
        <v>55</v>
      </c>
      <c r="B4" s="3"/>
      <c r="C4" s="3" t="s">
        <v>14</v>
      </c>
      <c r="D4" s="7" t="s">
        <v>54</v>
      </c>
      <c r="E4" s="3"/>
      <c r="F4" s="3"/>
      <c r="G4" s="3"/>
      <c r="H4" s="3" t="s">
        <v>16</v>
      </c>
      <c r="I4" s="3"/>
      <c r="J4" s="4">
        <v>48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195" x14ac:dyDescent="0.25">
      <c r="A5" s="3">
        <v>56</v>
      </c>
      <c r="B5" s="3"/>
      <c r="C5" s="3" t="s">
        <v>14</v>
      </c>
      <c r="D5" s="7" t="s">
        <v>55</v>
      </c>
      <c r="E5" s="3"/>
      <c r="F5" s="3"/>
      <c r="G5" s="3"/>
      <c r="H5" s="3" t="s">
        <v>16</v>
      </c>
      <c r="I5" s="3"/>
      <c r="J5" s="4">
        <v>24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ht="210" x14ac:dyDescent="0.25">
      <c r="A6" s="3">
        <v>57</v>
      </c>
      <c r="B6" s="3"/>
      <c r="C6" s="3" t="s">
        <v>14</v>
      </c>
      <c r="D6" s="7" t="s">
        <v>56</v>
      </c>
      <c r="E6" s="3"/>
      <c r="F6" s="3"/>
      <c r="G6" s="3"/>
      <c r="H6" s="3" t="s">
        <v>16</v>
      </c>
      <c r="I6" s="3"/>
      <c r="J6" s="4">
        <v>48</v>
      </c>
      <c r="K6" s="4"/>
      <c r="L6" s="4">
        <f>K6*((100+N6)/100)</f>
        <v>0</v>
      </c>
      <c r="M6" s="4">
        <f>J6*K6</f>
        <v>0</v>
      </c>
      <c r="N6" s="4"/>
      <c r="O6" s="4">
        <f>J6*L6</f>
        <v>0</v>
      </c>
    </row>
    <row r="7" spans="1:16" ht="180" x14ac:dyDescent="0.25">
      <c r="A7" s="3">
        <v>58</v>
      </c>
      <c r="B7" s="3"/>
      <c r="C7" s="3" t="s">
        <v>14</v>
      </c>
      <c r="D7" s="7" t="s">
        <v>57</v>
      </c>
      <c r="E7" s="3"/>
      <c r="F7" s="3"/>
      <c r="G7" s="3"/>
      <c r="H7" s="3" t="s">
        <v>16</v>
      </c>
      <c r="I7" s="3"/>
      <c r="J7" s="4">
        <v>48</v>
      </c>
      <c r="K7" s="4"/>
      <c r="L7" s="4">
        <f>K7*((100+N7)/100)</f>
        <v>0</v>
      </c>
      <c r="M7" s="4">
        <f>J7*K7</f>
        <v>0</v>
      </c>
      <c r="N7" s="4"/>
      <c r="O7" s="4">
        <f>J7*L7</f>
        <v>0</v>
      </c>
    </row>
    <row r="8" spans="1:16" x14ac:dyDescent="0.25">
      <c r="I8" t="s">
        <v>23</v>
      </c>
      <c r="J8" s="4"/>
      <c r="K8" s="4"/>
      <c r="L8" s="4"/>
      <c r="M8" s="4">
        <f>SUM(M4:M7)</f>
        <v>0</v>
      </c>
      <c r="N8" s="4"/>
      <c r="O8" s="4">
        <f>SUM(O4:O7)</f>
        <v>0</v>
      </c>
      <c r="P8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5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F908-2373-48FA-BEA8-293C48240A10}">
  <sheetPr>
    <pageSetUpPr fitToPage="1"/>
  </sheetPr>
  <dimension ref="A1:P17"/>
  <sheetViews>
    <sheetView topLeftCell="A13" workbookViewId="0">
      <selection activeCell="J6" sqref="J6"/>
    </sheetView>
  </sheetViews>
  <sheetFormatPr defaultRowHeight="15" x14ac:dyDescent="0.25"/>
  <cols>
    <col min="1" max="1" width="4.5703125" bestFit="1" customWidth="1"/>
    <col min="2" max="2" width="9.28515625" customWidth="1"/>
    <col min="3" max="3" width="10.42578125" customWidth="1"/>
    <col min="4" max="4" width="58.7109375" customWidth="1"/>
    <col min="5" max="5" width="24" customWidth="1"/>
    <col min="6" max="6" width="24.7109375" customWidth="1"/>
    <col min="7" max="7" width="11" customWidth="1"/>
    <col min="8" max="8" width="15.7109375" customWidth="1"/>
    <col min="9" max="9" width="10.7109375" customWidth="1"/>
    <col min="10" max="10" width="9.85546875" customWidth="1"/>
    <col min="11" max="11" width="16.5703125" customWidth="1"/>
    <col min="12" max="12" width="13.28515625" customWidth="1"/>
    <col min="13" max="13" width="13.140625" customWidth="1"/>
    <col min="14" max="14" width="7" bestFit="1" customWidth="1"/>
    <col min="15" max="15" width="15" customWidth="1"/>
  </cols>
  <sheetData>
    <row r="1" spans="1:15" ht="18.75" x14ac:dyDescent="0.3">
      <c r="F1" s="1" t="s">
        <v>73</v>
      </c>
    </row>
    <row r="2" spans="1:15" ht="51" x14ac:dyDescent="0.25">
      <c r="A2" s="6" t="s">
        <v>1</v>
      </c>
      <c r="B2" s="6" t="s">
        <v>2</v>
      </c>
      <c r="C2" s="6" t="s">
        <v>58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59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90" x14ac:dyDescent="0.25">
      <c r="A4" s="3">
        <v>59</v>
      </c>
      <c r="B4" s="3"/>
      <c r="C4" s="3" t="s">
        <v>14</v>
      </c>
      <c r="D4" s="7" t="s">
        <v>60</v>
      </c>
      <c r="E4" s="3"/>
      <c r="F4" s="3"/>
      <c r="G4" s="3"/>
      <c r="H4" s="3" t="s">
        <v>16</v>
      </c>
      <c r="I4" s="3"/>
      <c r="J4" s="4">
        <v>80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ht="90" x14ac:dyDescent="0.25">
      <c r="A5" s="3">
        <v>60</v>
      </c>
      <c r="B5" s="3"/>
      <c r="C5" s="3" t="s">
        <v>14</v>
      </c>
      <c r="D5" s="7" t="s">
        <v>61</v>
      </c>
      <c r="E5" s="3"/>
      <c r="F5" s="3"/>
      <c r="G5" s="3"/>
      <c r="H5" s="3" t="s">
        <v>16</v>
      </c>
      <c r="I5" s="3"/>
      <c r="J5" s="4">
        <v>200</v>
      </c>
      <c r="K5" s="4"/>
      <c r="L5" s="4">
        <v>0</v>
      </c>
      <c r="M5" s="4">
        <v>0</v>
      </c>
      <c r="N5" s="4"/>
      <c r="O5" s="4">
        <v>0</v>
      </c>
    </row>
    <row r="6" spans="1:15" ht="90" x14ac:dyDescent="0.25">
      <c r="A6" s="3">
        <v>61</v>
      </c>
      <c r="B6" s="3"/>
      <c r="C6" s="3" t="s">
        <v>14</v>
      </c>
      <c r="D6" s="7" t="s">
        <v>62</v>
      </c>
      <c r="E6" s="3"/>
      <c r="F6" s="3"/>
      <c r="G6" s="3"/>
      <c r="H6" s="3" t="s">
        <v>16</v>
      </c>
      <c r="I6" s="3"/>
      <c r="J6" s="4">
        <v>200</v>
      </c>
      <c r="K6" s="4"/>
      <c r="L6" s="4">
        <f t="shared" ref="L6:L16" si="0">K6*((100+N6)/100)</f>
        <v>0</v>
      </c>
      <c r="M6" s="4">
        <f t="shared" ref="M6:M16" si="1">J6*K6</f>
        <v>0</v>
      </c>
      <c r="N6" s="4"/>
      <c r="O6" s="4">
        <f t="shared" ref="O6:O16" si="2">J6*L6</f>
        <v>0</v>
      </c>
    </row>
    <row r="7" spans="1:15" ht="90" x14ac:dyDescent="0.25">
      <c r="A7" s="3">
        <v>62</v>
      </c>
      <c r="B7" s="3"/>
      <c r="C7" s="3" t="s">
        <v>14</v>
      </c>
      <c r="D7" s="7" t="s">
        <v>63</v>
      </c>
      <c r="E7" s="3"/>
      <c r="F7" s="3"/>
      <c r="G7" s="3"/>
      <c r="H7" s="3" t="s">
        <v>16</v>
      </c>
      <c r="I7" s="3"/>
      <c r="J7" s="4">
        <v>108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90" x14ac:dyDescent="0.25">
      <c r="A8" s="3">
        <v>63</v>
      </c>
      <c r="B8" s="3"/>
      <c r="C8" s="3" t="s">
        <v>14</v>
      </c>
      <c r="D8" s="7" t="s">
        <v>64</v>
      </c>
      <c r="E8" s="3"/>
      <c r="F8" s="3"/>
      <c r="G8" s="3"/>
      <c r="H8" s="3" t="s">
        <v>16</v>
      </c>
      <c r="I8" s="3"/>
      <c r="J8" s="4">
        <v>108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90" x14ac:dyDescent="0.25">
      <c r="A9" s="3">
        <v>64</v>
      </c>
      <c r="B9" s="3"/>
      <c r="C9" s="3" t="s">
        <v>14</v>
      </c>
      <c r="D9" s="7" t="s">
        <v>65</v>
      </c>
      <c r="E9" s="3"/>
      <c r="F9" s="3"/>
      <c r="G9" s="3"/>
      <c r="H9" s="3" t="s">
        <v>16</v>
      </c>
      <c r="I9" s="3"/>
      <c r="J9" s="4">
        <v>108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90" x14ac:dyDescent="0.25">
      <c r="A10" s="3">
        <v>65</v>
      </c>
      <c r="B10" s="3"/>
      <c r="C10" s="3" t="s">
        <v>14</v>
      </c>
      <c r="D10" s="7" t="s">
        <v>66</v>
      </c>
      <c r="E10" s="3"/>
      <c r="F10" s="3"/>
      <c r="G10" s="3"/>
      <c r="H10" s="3" t="s">
        <v>16</v>
      </c>
      <c r="I10" s="3"/>
      <c r="J10" s="4">
        <v>108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90" x14ac:dyDescent="0.25">
      <c r="A11" s="3">
        <v>66</v>
      </c>
      <c r="B11" s="3"/>
      <c r="C11" s="3" t="s">
        <v>14</v>
      </c>
      <c r="D11" s="7" t="s">
        <v>67</v>
      </c>
      <c r="E11" s="3"/>
      <c r="F11" s="3"/>
      <c r="G11" s="3"/>
      <c r="H11" s="3" t="s">
        <v>16</v>
      </c>
      <c r="I11" s="3"/>
      <c r="J11" s="4">
        <v>108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90" x14ac:dyDescent="0.25">
      <c r="A12" s="3">
        <v>67</v>
      </c>
      <c r="B12" s="3"/>
      <c r="C12" s="3" t="s">
        <v>14</v>
      </c>
      <c r="D12" s="7" t="s">
        <v>68</v>
      </c>
      <c r="E12" s="3"/>
      <c r="F12" s="3"/>
      <c r="G12" s="3"/>
      <c r="H12" s="3" t="s">
        <v>16</v>
      </c>
      <c r="I12" s="3"/>
      <c r="J12" s="4">
        <v>108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105" x14ac:dyDescent="0.25">
      <c r="A13" s="3">
        <v>68</v>
      </c>
      <c r="B13" s="3"/>
      <c r="C13" s="3" t="s">
        <v>14</v>
      </c>
      <c r="D13" s="7" t="s">
        <v>69</v>
      </c>
      <c r="E13" s="3"/>
      <c r="F13" s="3"/>
      <c r="G13" s="3"/>
      <c r="H13" s="3" t="s">
        <v>16</v>
      </c>
      <c r="I13" s="3"/>
      <c r="J13" s="4">
        <v>350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ht="105" x14ac:dyDescent="0.25">
      <c r="A14" s="3">
        <v>69</v>
      </c>
      <c r="B14" s="3"/>
      <c r="C14" s="3" t="s">
        <v>14</v>
      </c>
      <c r="D14" s="7" t="s">
        <v>70</v>
      </c>
      <c r="E14" s="3"/>
      <c r="F14" s="3"/>
      <c r="G14" s="3"/>
      <c r="H14" s="3" t="s">
        <v>16</v>
      </c>
      <c r="I14" s="3"/>
      <c r="J14" s="4">
        <v>300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ht="90" x14ac:dyDescent="0.25">
      <c r="A15" s="3">
        <v>70</v>
      </c>
      <c r="B15" s="3"/>
      <c r="C15" s="3" t="s">
        <v>14</v>
      </c>
      <c r="D15" s="7" t="s">
        <v>71</v>
      </c>
      <c r="E15" s="3"/>
      <c r="F15" s="3"/>
      <c r="G15" s="3"/>
      <c r="H15" s="3" t="s">
        <v>16</v>
      </c>
      <c r="I15" s="3"/>
      <c r="J15" s="4">
        <v>400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ht="90" x14ac:dyDescent="0.25">
      <c r="A16" s="3">
        <v>71</v>
      </c>
      <c r="B16" s="3"/>
      <c r="C16" s="3" t="s">
        <v>14</v>
      </c>
      <c r="D16" s="7" t="s">
        <v>72</v>
      </c>
      <c r="E16" s="3"/>
      <c r="F16" s="3"/>
      <c r="G16" s="3"/>
      <c r="H16" s="3" t="s">
        <v>16</v>
      </c>
      <c r="I16" s="3"/>
      <c r="J16" s="4">
        <v>400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9:16" x14ac:dyDescent="0.25">
      <c r="I17" t="s">
        <v>23</v>
      </c>
      <c r="J17" s="4"/>
      <c r="K17" s="4"/>
      <c r="L17" s="4"/>
      <c r="M17" s="4">
        <f>SUM(M4:M16)</f>
        <v>0</v>
      </c>
      <c r="N17" s="4"/>
      <c r="O17" s="4">
        <f>SUM(O4:O16)</f>
        <v>0</v>
      </c>
      <c r="P17" s="5"/>
    </row>
  </sheetData>
  <pageMargins left="0.25" right="0.25" top="0.75" bottom="0.75" header="0.3" footer="0.3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 Szew syntetyczny, monofilame</vt:lpstr>
      <vt:lpstr>II Syntetyczny wchłanialny sze</vt:lpstr>
      <vt:lpstr>III Szew syntetyczny, poliprop</vt:lpstr>
      <vt:lpstr>IV Syntetyczny, niewchłanialny</vt:lpstr>
      <vt:lpstr>V Syntetyczny niewchłanialny p</vt:lpstr>
      <vt:lpstr>VI Szew pleciony, naturalny, n</vt:lpstr>
      <vt:lpstr>VII  Syntetyczny wchłanialny s</vt:lpstr>
      <vt:lpstr>VIII bezwęzłowe urządzenie do </vt:lpstr>
      <vt:lpstr>IX Szew o średnik okresie wchła</vt:lpstr>
      <vt:lpstr>X Szew o krótkim okresie wchłan</vt:lpstr>
      <vt:lpstr>XI Syntetyczna wchłanialna taśm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2022-02-22T08:45:02Z</cp:lastPrinted>
  <dcterms:created xsi:type="dcterms:W3CDTF">2022-02-15T08:51:41Z</dcterms:created>
  <dcterms:modified xsi:type="dcterms:W3CDTF">2022-02-23T09:41:06Z</dcterms:modified>
  <cp:category/>
</cp:coreProperties>
</file>