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codeName="ThisWorkbook"/>
  <mc:AlternateContent xmlns:mc="http://schemas.openxmlformats.org/markup-compatibility/2006">
    <mc:Choice Requires="x15">
      <x15ac:absPath xmlns:x15ac="http://schemas.microsoft.com/office/spreadsheetml/2010/11/ac" url="D:\Udostępnione\Wiesław\Postępowania 2019\ustawowe\31 PN 19 - hemodynamika\dokumentacja przetargowa\"/>
    </mc:Choice>
  </mc:AlternateContent>
  <xr:revisionPtr revIDLastSave="0" documentId="13_ncr:1_{2564792D-8E4E-474E-8A21-33B17DABA0B4}" xr6:coauthVersionLast="40" xr6:coauthVersionMax="40" xr10:uidLastSave="{00000000-0000-0000-0000-000000000000}"/>
  <bookViews>
    <workbookView xWindow="0" yWindow="0" windowWidth="23040" windowHeight="9048" firstSheet="7" activeTab="14" xr2:uid="{00000000-000D-0000-FFFF-FFFF00000000}"/>
  </bookViews>
  <sheets>
    <sheet name="Pakiet nr 1" sheetId="1" r:id="rId1"/>
    <sheet name="Pakiet nr 10" sheetId="2" r:id="rId2"/>
    <sheet name="Pakiet nr 11" sheetId="3" r:id="rId3"/>
    <sheet name="Pakiet nr 12" sheetId="4" r:id="rId4"/>
    <sheet name="Pakiet nr 13" sheetId="5" r:id="rId5"/>
    <sheet name="Pakiet nr 14" sheetId="6" r:id="rId6"/>
    <sheet name="Pakiet nr 2" sheetId="7" r:id="rId7"/>
    <sheet name="Pakiet nr 3" sheetId="8" r:id="rId8"/>
    <sheet name="Pakiet nr 4" sheetId="9" r:id="rId9"/>
    <sheet name="Pakiet nr 5" sheetId="10" r:id="rId10"/>
    <sheet name="Pakiet nr 6" sheetId="11" r:id="rId11"/>
    <sheet name="Pakiet nr 7" sheetId="12" r:id="rId12"/>
    <sheet name="Pakiet nr 8" sheetId="13" r:id="rId13"/>
    <sheet name="Pakiet nr 9" sheetId="14" r:id="rId14"/>
    <sheet name="Kryteria oceny" sheetId="15" r:id="rId15"/>
  </sheets>
  <calcPr calcId="181029"/>
  <fileRecoveryPr repairLoad="1"/>
</workbook>
</file>

<file path=xl/calcChain.xml><?xml version="1.0" encoding="utf-8"?>
<calcChain xmlns="http://schemas.openxmlformats.org/spreadsheetml/2006/main">
  <c r="O7" i="14" l="1"/>
  <c r="M7" i="14"/>
  <c r="O6" i="14"/>
  <c r="M6" i="14"/>
  <c r="L6" i="14"/>
  <c r="O5" i="14"/>
  <c r="M5" i="14"/>
  <c r="L5" i="14"/>
  <c r="O4" i="14"/>
  <c r="M4" i="14"/>
  <c r="L4" i="14"/>
  <c r="O10" i="13"/>
  <c r="M10" i="13"/>
  <c r="O9" i="13"/>
  <c r="M9" i="13"/>
  <c r="L9" i="13"/>
  <c r="O8" i="13"/>
  <c r="M8" i="13"/>
  <c r="L8" i="13"/>
  <c r="O7" i="13"/>
  <c r="M7" i="13"/>
  <c r="L7" i="13"/>
  <c r="O6" i="13"/>
  <c r="M6" i="13"/>
  <c r="L6" i="13"/>
  <c r="O5" i="13"/>
  <c r="M5" i="13"/>
  <c r="L5" i="13"/>
  <c r="O4" i="13"/>
  <c r="M4" i="13"/>
  <c r="L4" i="13"/>
  <c r="O5" i="12"/>
  <c r="M5" i="12"/>
  <c r="O4" i="12"/>
  <c r="M4" i="12"/>
  <c r="L4" i="12"/>
  <c r="O11" i="11"/>
  <c r="M11" i="11"/>
  <c r="O10" i="11"/>
  <c r="M10" i="11"/>
  <c r="L10" i="11"/>
  <c r="O9" i="11"/>
  <c r="M9" i="11"/>
  <c r="L9" i="11"/>
  <c r="O8" i="11"/>
  <c r="M8" i="11"/>
  <c r="L8" i="11"/>
  <c r="O7" i="11"/>
  <c r="M7" i="11"/>
  <c r="L7" i="11"/>
  <c r="O6" i="11"/>
  <c r="M6" i="11"/>
  <c r="L6" i="11"/>
  <c r="O5" i="11"/>
  <c r="M5" i="11"/>
  <c r="L5" i="11"/>
  <c r="O4" i="11"/>
  <c r="M4" i="11"/>
  <c r="L4" i="11"/>
  <c r="O11" i="10"/>
  <c r="M11" i="10"/>
  <c r="O10" i="10"/>
  <c r="M10" i="10"/>
  <c r="L10" i="10"/>
  <c r="O9" i="10"/>
  <c r="M9" i="10"/>
  <c r="L9" i="10"/>
  <c r="O8" i="10"/>
  <c r="M8" i="10"/>
  <c r="L8" i="10"/>
  <c r="O7" i="10"/>
  <c r="M7" i="10"/>
  <c r="L7" i="10"/>
  <c r="O6" i="10"/>
  <c r="M6" i="10"/>
  <c r="L6" i="10"/>
  <c r="O5" i="10"/>
  <c r="M5" i="10"/>
  <c r="L5" i="10"/>
  <c r="O4" i="10"/>
  <c r="M4" i="10"/>
  <c r="L4" i="10"/>
  <c r="O11" i="9"/>
  <c r="M11" i="9"/>
  <c r="O10" i="9"/>
  <c r="M10" i="9"/>
  <c r="L10" i="9"/>
  <c r="O9" i="9"/>
  <c r="M9" i="9"/>
  <c r="L9" i="9"/>
  <c r="O8" i="9"/>
  <c r="M8" i="9"/>
  <c r="L8" i="9"/>
  <c r="O7" i="9"/>
  <c r="M7" i="9"/>
  <c r="L7" i="9"/>
  <c r="O6" i="9"/>
  <c r="M6" i="9"/>
  <c r="L6" i="9"/>
  <c r="O5" i="9"/>
  <c r="M5" i="9"/>
  <c r="L5" i="9"/>
  <c r="O4" i="9"/>
  <c r="M4" i="9"/>
  <c r="L4" i="9"/>
  <c r="O9" i="8"/>
  <c r="M9" i="8"/>
  <c r="O8" i="8"/>
  <c r="M8" i="8"/>
  <c r="L8" i="8"/>
  <c r="O7" i="8"/>
  <c r="M7" i="8"/>
  <c r="L7" i="8"/>
  <c r="O6" i="8"/>
  <c r="M6" i="8"/>
  <c r="L6" i="8"/>
  <c r="O5" i="8"/>
  <c r="M5" i="8"/>
  <c r="L5" i="8"/>
  <c r="O4" i="8"/>
  <c r="M4" i="8"/>
  <c r="L4" i="8"/>
  <c r="O12" i="7"/>
  <c r="M12" i="7"/>
  <c r="O11" i="7"/>
  <c r="M11" i="7"/>
  <c r="L11" i="7"/>
  <c r="O10" i="7"/>
  <c r="M10" i="7"/>
  <c r="L10" i="7"/>
  <c r="O9" i="7"/>
  <c r="M9" i="7"/>
  <c r="L9" i="7"/>
  <c r="O8" i="7"/>
  <c r="M8" i="7"/>
  <c r="L8" i="7"/>
  <c r="O7" i="7"/>
  <c r="M7" i="7"/>
  <c r="L7" i="7"/>
  <c r="O6" i="7"/>
  <c r="M6" i="7"/>
  <c r="L6" i="7"/>
  <c r="O5" i="7"/>
  <c r="M5" i="7"/>
  <c r="L5" i="7"/>
  <c r="O4" i="7"/>
  <c r="M4" i="7"/>
  <c r="L4" i="7"/>
  <c r="O6" i="6"/>
  <c r="M6" i="6"/>
  <c r="O5" i="6"/>
  <c r="M5" i="6"/>
  <c r="L5" i="6"/>
  <c r="O4" i="6"/>
  <c r="M4" i="6"/>
  <c r="L4" i="6"/>
  <c r="O5" i="5"/>
  <c r="M5" i="5"/>
  <c r="O4" i="5"/>
  <c r="M4" i="5"/>
  <c r="L4" i="5"/>
  <c r="O10" i="4"/>
  <c r="M10" i="4"/>
  <c r="O9" i="4"/>
  <c r="M9" i="4"/>
  <c r="L9" i="4"/>
  <c r="O8" i="4"/>
  <c r="M8" i="4"/>
  <c r="L8" i="4"/>
  <c r="O7" i="4"/>
  <c r="M7" i="4"/>
  <c r="L7" i="4"/>
  <c r="O6" i="4"/>
  <c r="M6" i="4"/>
  <c r="L6" i="4"/>
  <c r="O5" i="4"/>
  <c r="M5" i="4"/>
  <c r="L5" i="4"/>
  <c r="O4" i="4"/>
  <c r="M4" i="4"/>
  <c r="L4" i="4"/>
  <c r="O5" i="3"/>
  <c r="M5" i="3"/>
  <c r="O4" i="3"/>
  <c r="M4" i="3"/>
  <c r="L4" i="3"/>
  <c r="O5" i="2"/>
  <c r="M5" i="2"/>
  <c r="O4" i="2"/>
  <c r="M4" i="2"/>
  <c r="L4" i="2"/>
  <c r="O9" i="1"/>
  <c r="M9" i="1"/>
  <c r="O8" i="1"/>
  <c r="M8" i="1"/>
  <c r="L8" i="1"/>
  <c r="O7" i="1"/>
  <c r="M7" i="1"/>
  <c r="L7" i="1"/>
  <c r="O6" i="1"/>
  <c r="M6" i="1"/>
  <c r="L6" i="1"/>
  <c r="O5" i="1"/>
  <c r="M5" i="1"/>
  <c r="L5" i="1"/>
  <c r="O4" i="1"/>
  <c r="M4" i="1"/>
  <c r="L4" i="1"/>
</calcChain>
</file>

<file path=xl/sharedStrings.xml><?xml version="1.0" encoding="utf-8"?>
<sst xmlns="http://schemas.openxmlformats.org/spreadsheetml/2006/main" count="475" uniqueCount="111">
  <si>
    <t>Pakiet nr 1</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</si>
  <si>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</si>
  <si>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</si>
  <si>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</si>
  <si>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</si>
  <si>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</si>
  <si>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</si>
  <si>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</si>
  <si>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</si>
  <si>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</si>
  <si>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</si>
  <si>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</si>
  <si>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</si>
  <si>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</si>
  <si>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</si>
  <si>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</si>
  <si>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</si>
  <si>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(DES) Stenty wieńcowe kobaltowo-chromowe pokrywane lekiem 
- Stent ze stopu kobaltowo-chromowego którego podstawę w  ponad 50% stanowi kobalt a żelazo nie przekracza 3%, typu slotted tube
- stent ze stałym polimerem uwalniający analog Rapamycyny (everolimus)
- grubość ściany stentu 0,0032” dla wszystkich rozmiarów
- crossing profile 0,039” dla rozmiaru 3,0/18 mm
- długość systemu doprowadzającego 145 cm
- przedział średnic: 2,0–4,0mm (2,0; 2,25;  2,5; 2,75;  3,0; 3,25,  3,5; 4,0) , 
- możliwość post dylatacji dla rozmiarów 2.0-3.25 mm do średnicy 3,75 mm i dla rozmiarów 3.5-4.0 mm do 5.5 mm
- długości: 8, 12, 15, 18, 23, 28, 33, 38 mm dla wszystkich oferowanych średnic 
- ciśnienie nominalne 9  atm dla średnic 2.0-2.5 i 12 atm dla pozostałych rozmiarów 
- RBP: 16 atm dla wszystkich rozmiarów 
- dobry dostęp do bocznic (maksymalna średnica otwarcia pojedynczej celi stentu dla średnicy 3.0 mm wynosi    4.0 mm)
- skrócenie stentu przy ciśnieniu nominalnym: 0%</t>
  </si>
  <si>
    <t>szt.</t>
  </si>
  <si>
    <t>(DES) Stenty wieńcowe kobaltowo-chromowe pokrywane lekiem  
Stenty wieńcowe kobaltowo-chromowe typu DES 
- stent o budowie slotted tube, ze stopu kobaltowo-chromowego, 
- stent ze stałym polimerem uwalniający analog Rapamycyny (everolimus)
- grubość ściany stentu max 0,0032” dla wszystkich rozmiarów,
- długość systemu doprowadzającego 145 cm,
- duża siła radialna stentu: 24-35 PSI;
- średnice: 2,0; 2,25; 2,5; 2,75; 3,0; 3,5; 4,0 mm,
- minimalny zakres długości 8-28 mm dla wszystkich średnic, długości: 8, 12, 15, 18, 23, 28, 33, 38, 48  mm dla średnicy 3,0  mm,
- ciśnienie nominalne: max. 11 atm  
- RBP:  18 atm dla wszystkich rozmiarów,
- profil wejścia  0,017” 
- dobry dostęp do bocznic (maksymalna średnica otwarcia pojedyńczej celi stentu dla średnicy 3,0 mm wynosi 4,0 mm),</t>
  </si>
  <si>
    <t>Balony semi-compliant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</si>
  <si>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Balony non-compliant
- powłoka hydrofilna, odporna na zadrapania i uszkodzenia podczas doprężania stentu;
- system monorail;
- profil przejścia (crossing profile) 0,027 cala dla balonika Ø 3.0 mm
- profil wejścia (entry proflie) 0,018 cala dla balonika Ø 3.0 mm;
- ciśnienie nominalne min. 12 atm (dla wszystkich rozmiarów);                
- ciśnienie RBP 18 atm (dla wszystkich rozmiarów);                                  
-różne długości balonika od 6 - 25 mm;      
- różne średnice balonika od 1,5 - 5.0 mm zmieniające się co 0,25 mm w zakresie średnic 2.0 - 4.0 mm</t>
  </si>
  <si>
    <t>Prowadnik angioplastyczny
- z końcówką roboczą wykonaną ze stali i innych stopów metali;
- średnica 0,014”;
- długość 190 i 300 cm;
- końcówka prosta i w kształcie „J”;
- min 32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
-dostępność w ofercie prowadników z rdzeniem stalowym i stopowym</t>
  </si>
  <si>
    <t>Razem</t>
  </si>
  <si>
    <t>Pakiet nr 10</t>
  </si>
  <si>
    <t>Pakiet nr 11</t>
  </si>
  <si>
    <t>Pakiet nr 12</t>
  </si>
  <si>
    <t>ZESTAW DO NAKŁUCIA TĘTNICY PROMIENIOWEJ              
Dostępne średnice 4 – 5 – 6 – 7Fr 
Dostępne długości 7 i 10 cm 
Zestawy z prowadnikiem prostym stalowym typu mini spring 0,018” ; 0,021”; 0,025” 
Długość prowadnika 45cm 
Odpowiednia igła metalowa z krótkim ostrzem 22G; 21G; 20G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Rozmiary kodowane kolorami i liczbowo 
Pakowane na tacy</t>
  </si>
  <si>
    <t>Angioseal I Femoseal– urządzenie do zamykania tętnic udowych       
Zestaw do zamykania tętnic po nakłuciu od 5 – 8Fr 
System biowchłanialny. Całkowita absorbcja w czasie 60 – 90 dni 
Polimerowa kotwica lub dysk od światła naczynia 
Kolagen lub dysk od strony przydanki 
W zestawie prowadnik 70cm</t>
  </si>
  <si>
    <t>CEWNIK DIAGNOSTYCZNY do dostępu promieniowego     
Dostępne rozmiary 4 , 5, 6Fr (0,051” dla 6F) 
Dostępne długości 65, 80, 90, 100, 110cm 
Dostępne cewniki z bocznymi otworami 
Cewnik wykonany z POLIURETANU z NYLONEM 
Cewnik podwójnie zbrojony, zapewniający dobre manewrowanie i obrót 1:1, miękka końcówka atraumatyczna widoczna pod kontrolą RTG, pokrycie wewnętrzne umożliwiające dobry przepływ kontrastu 
Dostępne standardowe krzywizny, jak również krzywizny dające optymalne podparcie z dostępu promieniowego, w tym min. dwa cewniki zarówno do lewej i prawej tętnicy wieńcowej typu TIGER, BLK</t>
  </si>
  <si>
    <t>Stent CO-CR uwalniający lek      
Stent wieńcowy kobaltowo-chromowy L605 uwalniający analog rapamycyny (Sirolimus) z biodegradowalnego polimeru PDLLA-PCL, wycinany laserowo typu „slotted tube” 
Dwu konektorowe połączenia 
Sposób pokrycia lekiem – abluminalnie – stopniowane – brak polimeru na konektorach platformy, zapobiegające pękanie podczas rozprężania stentu, co minimalizuje ryzyko dostania się polimeru z lekiem bezpośrednio do krwioobiegu 
Grubość ściany stentu 80μm 
Niewielka dawnka leku: 3,9 μg/mm 
Średnice stentów od 2.25 mm do 4.0 mm 
Długość stentów od 9.0 mm do 38 mm 
Ciśnienie nominalne ≥9 atm 
Rated burst pressure ≥ 16 atm. dla średnic stentów 2.25 – 3.0 mm ; ≥ 14 atm. dla średnic stentów 3.5 – 4.0 mm 
Profil końcówki dystalnej – 0,017” 
Bardzo dobry dostęp do gałęzi bocznych po rozprężeniu stentu 2,91mm (4,57mm2 dla stentu 3,0mm) 
Kompatybilność z cewnikiem prowadzącym 5Fr dla wszystkich rozmiarów 
Długość robocza cewnika ≥ 144cm, szaft modyfikowany, z dystalnym pokryciem hydrofilnym 33cm 
Możliwość skrócenia DAPT do 1 miesiąca z informacją zawartą w instrukcji obsługi 
Udokumentowane bezpieczeństwo stosowania w obszarze MRI do 3 Tesli 
Stent certyfikowany i rekomendowany w wytycznych ESC 2014 do użycia klinicznego, o udowodnionej skuteczności badaniami klinicznymi. 
Stent rekomendowany do użycia min. w bifurkacjach, w zabiegach CTO, w LM, przy skróconej DAPT do 1 m., u pacjentów z wysokim ryzykiem krwawienia.</t>
  </si>
  <si>
    <t>Pakiet nr 13</t>
  </si>
  <si>
    <t>Wkłady do strzykawki automatycznej Medard Mark V Pro Vis         
- pojemność 150 ml</t>
  </si>
  <si>
    <t>Pakiet nr 14</t>
  </si>
  <si>
    <t>Cewnik balonowy semi-compliant   
cewnik balonowy nisko-profilowy, semi-compliant, typu RX
-	dostępne średnice: 1,00, 1,20, 1,50, 2,00, 2,25, 2,50, 2,75, 3,00, 3,25, 3,50, 3,75, 4,00mm 
-	dostępne długości: 6, 8, 10, 12, 15, 20, 30mm
-	Ciśnienie nominalne 6 atm., RBP 14 atm
-	Szaft o długości 146 cm
-	Entry profile: 0.40 mm
-	Dwa markery dla rozmiarów balonu 2-3 mm
-	Tip entry profile =0.0157” dla cewnika w rozmiarze 1,0 mmx 6mm
-	Crossing profile = 0.585mm/0.023” dla cewnika w rozmiarze 1,0 mmx 6mm
-	Proksymalna średnica zewnętrzna cewnika: 1,9F
-	Dystalna średnica zewnętrzna cewnika: 2,3-2,5F
-	Cewnik posiada pokrycie hydrofilne TR2
-	Możliwość wykonania zabiegu metodą „kissing balloon” przy użyciu cewnika prowadzącego 6F
-	W zestawie z cewnikiem dołączony profilator balonu ułatwiający ponowne użycie cewnika</t>
  </si>
  <si>
    <t>Pakiet nr 2</t>
  </si>
  <si>
    <t>Introduktor do tętnicy promieniowej
długość: 7 cm  i 11cm 
średnice: 5 F, 6 F,  7 F
zestaw składający się z koszulki naczyniowej, rozszerzacza, igły 21G/38 mm ze wskaźnikiem położenia ostrza oraz miniprowadnika 0,018&amp;quot; dostępnego w wersji prostej oraz z  końcówką wygiętą pod kątem ok. 30o
pokrycie wewnętrznej i zewnętrznej powierzchni koszulki   substancją nadającą poślizg i ułatwiającą wprowadzanie  atraumatyczna końcówka i przejście między rozszerzaczem a koszulką
boczny dren  z kranikiem trójdrożnyrn do podawania płynów</t>
  </si>
  <si>
    <t>Balon do kontrapulsacji wewnątrzaortalnej
objętość 30 i 40 cc
kompatybilne z pompą Datascope System 98 XT</t>
  </si>
  <si>
    <t>Dren wysokociśnieniowy zbrojony
długość 120 cm
wytrzymujący ciśnienie nie mniejsze niż 1450 PSI
zakończony obrotową końcówką luer-lock</t>
  </si>
  <si>
    <t>Kranik trójdrożny
wytrzymujący ciśnienie nie mniejsze niż 20 bar</t>
  </si>
  <si>
    <t>Igła angiograficzna 18 G
długość 70 mm
kompatybilna z prowadnikiem 0,038”</t>
  </si>
  <si>
    <t>Igła angiograficzna 21G do nakłucia tętnicy promieniowej 
długość 38 mm
wskaźnik położenia ostrza igły</t>
  </si>
  <si>
    <t>Stent stalowy uwalniający sirolimus:
pokryty elastyczną warstwą biodegradowalnego polimeru uwalniającego lek antyproliferacyjny 
długość stentów 8 – 38 mm
średnica stentów 2,25 – 5,0 mm (w zakresie   2,25 – 5,0 mm, wzrost średnicy co 0,25 mm)
średnica systemu wprowadzającego w części proksymalnej / dystalnej nie większa niż 1,8F/2,5F
profil przejścia 0,038” dla stentu o średnicy  3,0 mm</t>
  </si>
  <si>
    <t>Pakiet nr 3</t>
  </si>
  <si>
    <t>Stent typu DES; chromowo – kobaltowy z ultracienkimi strutami, pokryty pasywną powłoką, uwalniający sirolimus z polimeru o przedłużonej biodegradacji
•	Konstrukcja hybrydowa – stenty chromowo - kobaltowe pokryte pasywną powłoką z węglika krzemu oraz aktywną powłoką, zawierającą biodegradowalny polimer kontrolowanie uwalniający sirolimus
o	pasywna powłoka (węglik krzemu) nie aktywuje płytek krwi i fibrynogenu (zapobiega wykrzepianiu na powierzchni strut’ów),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	Lek: sirolimus
•	Dawka leku: 50 – 250 µg w zależności od średnicy i długości
•	Dostępne długości: 9; 13; 15; 18; 22; 26; 30; 35; 40 mm
•	Dostępne średnice: 2,25; 2,5; 2,75; 3,0; 3,5; 4.0 mm
•	Różne grubości strut’ów stentu (uzyskanie optymalnego poziomu elastyczności i siły radialnej):
o	0,06mm / 60µm/0,0024”dla średnic 2,25-3,0 mm (71µm wraz z polimerem);  
o	0,08 mm /80µm /0,0031” dla średnic 3,5-4,0 mm (91µm wraz z polimerem)    
•	Crossing profile 0,039” dla średnicy 3.0 mm,
•	Ciśnienie nominalne 8 atm 
•	Ciśnienie RBP 16 atm
•	Czas biodegradacji polimeru ok. 18-24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 Do 3,5 mm dla średnic 2.25– 3.0 mm
- Do 4,65 mm dla średnic 3.5 – 4.0 mm</t>
  </si>
  <si>
    <t>Prowadniki angioplastyczne 
•	Typ konstrukcji; ‘shaping ribbon’, ‘core to tip’, 
•	Prowadniki o rdzeniu stalowym, nitynolowym wzbogaconym chromem,
•	Średnica zewnętrzna prowadnika – 0.014”/0.36 mm,
•	Dostępne długości 175 cm, 190 cm (możliwość przedłużenia o 150 cm za pomocą przedłużacza) i 300 cm,
•	Dostępny w wersjach z pokryciem hydrofobowym, hydrofilno/hydrofobowym, hydrofilnym 
•	Giętkość końcówki HF (high flexible) , F (flexible), M (medium), 
•	Dostępne wersje podparcia: standard oraz extra suport (różne rodzaje sztywności) 
•	Dostępne konfiguracje w zależności od końcówki: J i proste,
•	system wspomagający precyzyjne sterowanie CTP (controlled transmision platform)
•	Typ konstrukcji; ‘shaping ribbon’, ‘core to tip’, 
•	Dostępna wersja z atraumatyczną końcówką „olive tip”
•	Dostępne w minimum 2 kolorach shaftu, umożliwiających rozróżnienie prowadników podczas zabiegu</t>
  </si>
  <si>
    <t>Pakiet nr 4</t>
  </si>
  <si>
    <t>Pakiet nr 5</t>
  </si>
  <si>
    <t>Torguer        
 z mechanizmem zaciskowym,  NIE ZAKRĘCANY</t>
  </si>
  <si>
    <t>Gotowy sterylny pakiet, w skład którego wchodzi:
- strzykawka zakręcana 10 ml do podawania kontrastu – 1 szt.
- strzykawka typu luer lock o pojemności 5 ml – 1 szt.
- strzykawka 3-częściowa typu luer lock o pojemności 10 ml z podwójnym uszczelnianiem tłoka, z końcówką położoną centrycznie i dostępnością kolorowego tłoka (żółty, niebieski, czerwony) – 3 szt.
- igła iniekcyjna 1,2 x 38 mm z elementem zabezpieczającym przed zakłuciem – 1 szt.
- igła iniekcyjna 0,5 x 38 mm z elementem zabezpieczającym przed zakłuciem – 1 szt.
- miseczka okrągła o poj. 250 ml z podziałką niebieska, przeźroczysta – 2 szt. 
- serweta 2-warstwowa na stolik zabiegowy wzmocniona 152 x 152 cm – 1 szt.
- gaziki o wymiarach 7,5 x 7,5 cm,  8-warstwowe – 20 szt.
- serweta do angiografii promieniowo-udowej z włóknistym sms  244 x 350-355 cm2 z 2 przezroczystymi brzegami do zabezpieczenia pulpitu sterowniczego o szer. 58 cm, 2 otwory do nakłucia tętnicy promieniowej w kształcie elipsy z paskiem lepnym  w świetle otworu w rozm. 12 x 8 cm. Dodatkowo 1 otwór do nakłucia tt. udowych o średnicy 12 cm otoczony folią przylepną w świetle otworu. Warstwa wysokochłonna w polu zabiegowym w rozmiarze 154 x 122 – 1 szt. 
- prześcieradło pod pacjenta 150 x 250 cm 
- pokrowiec ochronny z gumką typu czepek o wym. 85 x 90 cm  
- pokrowiec ochronny z gumką typu torba o wym. 85 x 90 cm  
- serweta abosorbująca 60 x 40 cm z nieprzemakalną warstwą spodnią  
- fartuch rozmiar L,  ze wzmocnioną warstwą nieprzemakalną na przedniej części i na rękawach, mankiety z bawełny  - 2 szt. 
- sterylna serwetka do rąk, biała, wysokochłonna 37 x 57 cm – 2 szt. 
- aplikatur do długotrwałego pobierania leków  z opakowań zbiorczych typu mini spike 
- lizak z gąbką do mycia pola operacyjnego 
- kolec przelewowy do transferu płynów i leków z opakowań o dużych pojemnościach  
- prowadnik naczyniowy długi</t>
  </si>
  <si>
    <t>Cewnik balonowy 
•	balon  do PTCA typu non-compliant
•	balon nylonowy z 3- krotną pamięcią złożenia
•	hydrofilowa powłoka balonu na shafcie dystalnym ( minimalizujaca tarcie w trudnych zmianach ) 
•	shaft proksymalny ø 1,9 F
•	shaft dystalny ø 2,7 F
•	długość użytkowa 140 cm 
•	profil wejścia balonu 0,016&amp;quot;
•	długość cewnika typu „rapid exchange” 25 cm
•	kompatybilność z prowadnikiem 0,014'' 
•	ciśnienie nominalne [NP] 12 atm
•	Nominalne ciśnienie rozrywające [RBP] 20 atm
•	cewnik prowadzący standardowy cewnik prowadzący 5 F
•	zakres średnic od 2.0 mm do 4.5 mm
•	zakres długości od 8 mm do 30 mm</t>
  </si>
  <si>
    <t>Pakiet nr 6</t>
  </si>
  <si>
    <t>Wieńcowy cewnik balonowy półpodatny    
•	profil wejścia (tip entry profile) 0,019’’
•	długośc końcówki (tip length) 5 mm dla średnic 1.25 - 2.00 mm i 3.5 mm dla średnic 2.25 - 3.50 mm
•	ciśnienie nominalne 7 ATM
•	długość systemu doprowadzającego 142 cm
•	dostępne długości: 6, 9, 12, 14, 15, 17, 20 mm
•	dostępne średnice: 1.25, 1.50, 2.00, 2.25, 2.50, 2.75, 3.00, 3.50 mm
•	RBP 16 ATM dla średnic 1.25 - 3.50 mm
•	shaft proksymalny 1.98 F, shaft dystalny: 2.40 F dla średnic 1.25 - 2.00 mm i 2.70 F dla średnic 2.25 - 3.50 mm
•	system RX</t>
  </si>
  <si>
    <t>Wieńcowy cewnik balonowy niepodatny     
•	ciśnienie nominalne 12 atm
•	RBP 20 atm
•	dostępne długości: 8, 13, 15, 18, 23 mm
•	dostępne średnice: 2.00, 2.50, 2.75, 3.00, 3.50, 4.00 mm
•	shaft proksymalny 1.98 F, shaft dystalny 2.70 F
•	profil wejścia (tip entry profile) 0,019’’
•	długość końcówki (tip length) 3.5 mm ± 0,5 mm
•	długość systemu doprowadzającego 142 cm
•	system RX</t>
  </si>
  <si>
    <t>Pętla naczyniowa     
Atraumatyczna nitinolowa pętla zagięta pod kątem 90 stopni, z pozłacanym wolframem dla uzyskania optymalnej widoczności i platynowym wewnętrznym znacznikiem w kształcie pierścienia zapewniającym dobre pozycjonowanie introducera
Zestaw zawiera pętlę, mikrocewnik, rękaw podtrzymujący ściśle połączony z „hub” oraz torquer
Kompatybilna z cewnikiem do 5F
Rozmiary 5 – 35 mm i długość 125 cm</t>
  </si>
  <si>
    <t>Cewniki balonowe pokryte lekiem antyproliferacyjnym 
cewnik balonowy typu RX uwalniający paklitaksel w dawce 3 μg/mm² z powłoki Safepax
cząstki paklitakselu o rozmiarze 0,1 µm 
średnice cewnika balonowego 2,0 – 4,0 mm
długości 15 – 30 mm
średnica szaftu proksymalnie – 1,8 F
średnica szaftu dystalnie – 2,6 F
skuteczność potwierdzona randomizowanymi badaniami klinicznymi w 12-miesięcznej obserwacji</t>
  </si>
  <si>
    <t>Cewniki diagnostyczne   
cewnik zbrojony na całej długości, dobrze widoczny w skopii
duża średnica wewnętrzna (min.: 0,044” dla 4F; 0,050” dla 5F; 0,057” dla 6F)
duży wybór kształtów i krzywizn (m.in. krzywizna TIG dedykowana do dostępu
promieniowego)
pokrycie wewnętrzne hydrofilne umożliwiające dobry przepływ
cewnik posiadający powierzchnię typu Hydro – dynamic zmniejszającą ryzyko spazmu naczyń
promieniowych (dla 6F)
dostępne długości 130 cm dla krzywizn typu JL4 oraz JR4 i PIGTAIL</t>
  </si>
  <si>
    <t>Opaska uciskowa     
Opaska jednorazowa z punktowym uciskiem na miejsce nakłucia tętnicy promieniowej. Komora uciskowa wypełniona powietrzem (obj.: nominal. 13ml, max. 18ml)
Transparentny materiał pozwalający na obserwację uciskanego miejsca i bezpieczną kontrolę hemostazy
czas utrzymania opatrunku do uzyskania hemostazy (brak limitów czasowych)
Regulacja siły ucisku
w zestawie strzykawka do wypełnienia powietrzem komory uciskowej
dostępne trzy rozmiary opaski (długa - 29cm; średnia – 26 cm i krótka — 23cm)</t>
  </si>
  <si>
    <t>Pakiet nr 7</t>
  </si>
  <si>
    <t>Koszule dla pacjenta                   
- wykonane z niepylącej tkaniny
- rozcięte z tyłu, wiązane na troki
- krótki rękaw</t>
  </si>
  <si>
    <t>Pakiet nr 8</t>
  </si>
  <si>
    <t>System Stentowy Uwalniający Lek Antyproliferacyjny:
•	System stentowy do naczyń wieńcowych uwalniający lek antyproliferacyjny z polimeru. 
•	Biokompatybilny polimer składający się z dwóch warstw: Hydrofilnej powierzchni zewnętrznej dla szybszego uwolnienia leku w początkowej fazie celem zmniejszenia reakcji zapalnej i hydrofobowej, warstwy wewnętrznej dla wydłużonego kontrolowanego czasu dostarczania leku.
•	Substancja czynna – Zotarolimus (pochodna Sirolimusa )
•	Platforma stentowa kobaltowo-chromowa wykonana w technice sinusoidalnej z jednego kawałka drutu łączonego laserowo z Platynowo- Irydowym rdzeniem poprawiającym widoczność w trakcie zabiegu (technologia Core Wire)
•	Budowa stentu otwartokomórkowa
•	dostępne średnice stentu: 2,0,2,25; 2,5; 2,75; 3,0; 3,5; 4,0; 4,5; 5,0 mm 
•	dostępne długości stentu2,0 – 4,0 to: 8; 12; 15; 18; 22; 26; 30; 34; 38 mm
•	Dla średnic stentu: 4,5; 5,0 mm dostępne długości: 12; 15; 18; 22; 26; 30 mm
•	Maks. rozszerzenie stentu 4,5 i 5,0 do ok.5,75 mm (skrócenie stentu 5.0 mm przy maksymalnym przeprężeniu do 5,75 mm &amp;lt; 1 % )
•	Profil przejścia 0,037 dla rozmiaru 2,5 mm
•	Profil przejścia 0,048 dla rozmiaru 5,0 mm
•	Grubość elementów z jakich wykonany jest stent 2,0 – 4,0 mm- 0,0032” (81 μm) 
•	Grubość elementów z jakich wykonany jest stent 4,5 i 5,0 mm - 0,0036” (91µm)
•	Wymiary szaftu dystalny 2.7F (dla 4,5 i 5,0 mm 3.2F), proksymalny 2.1F
•	Ciśnienie nominalne - 12 atm
•	Ciśnienie RBP 16 atm  (4.50–5.00 mm) - 18 atm (2.00–4.00 mm)
•	Kompatybilność z cewnikiem prowadzącym 5F -1.42mm (0,056”)
•	Bezpieczeństwo i skuteczność stosowania stentów potwierdzona wynikami wieloośrodkowych badań klinicznych z minimum pięcioletnia obserwacją ponad 7500 pacjentów.
•	Brak zwiększonego ryzyka zakrzepicy stentu po przerwaniu lub zakończeniu podwójnej terpii przeciwpłytkowej (DAPT) po upływie jednego miesiąca od zabiegu ( potwierdzone w instrukcji obsługi ).</t>
  </si>
  <si>
    <t>Cewniki prowadzące 
•	Cewniki prowadzące - standard dla zróżnicowanych anatomii i typów naczyń.
•	Duża średnica wewnętrzna – wymiary minimalne dostępne dla przynajmniej jednego rodzaju cewnika:    
•	0,058”-5F; 
•	0,071”-6F;  
•	0,081”-7F;
•	0,090”–8F
•	Dostępne minimum dwa rodzaje cewników prowadzących o róznych sztywnościach końcówki
 (standard tip oraz soft tip)  dla każdej średnicy od 5 do 8 F.
•	Dla śrdednicy 6 F dostępne minimum 3 rodzaje cewnika dodatkowo o różnej elestyczności segmentu dystalnego cewnika 
•	oferowane średnice: 5F, 6F, 7F, 8F 
•	dostępna długość cewnika prowadzącego 55 [cm], 90 [cm] i 110 [cm] dla cewników 6F i 7F
•	Cewnik wykonany w technologii Full -Wall posiadający metalowe zbrojenie plecionym płaskim drutem zachowujące niezmienne światło wewnątrz  na całej długości, zapewniający doskonałą odporność na złamanie i kontrolę momentu obrotowego.
•	miękka atraumatyczna końcówka + marker widoczny w skopii,
•	stabilność krzywizny w temp. 37 °C przez okres całego zabiegu
•	wysoka odporność na skręcanie i załamania
•	dobra pamięć kształtu
•	dobra manewrowalność
•	wysoka trwałość cewnika
•	pełna gama krzywizn typowych i nietypowych – 90 w każdej średnicy : Judkins L&amp;amp;R, Amplatz J&amp;amp;R, Femoral J&amp;amp;R, Multipurpose, Bypass, Extra Back Up L&amp;amp;R, MAC – Multi Aortic Curve, Champ, krzywizna specjalna 3D right – umożliwiająca dostęp z nakłucia tętnicy udowej, promieniowej, ramieniowej, dojście do by-passów jak i innych nietypowych odejść naczyń. Obenność krzywizny typu 3D dla każdego z 3 rodzajów oferowanych produktów.
•	Cewniki dla tętnic nerkowych o długości 55 cm oraz dedykowanej krzywiźnie dla minimum dwóch rodzajów cewnika prowadzącego.
•	Możliwość zamówienia cewników z otworami bocznymi i z modyfikowanymi końcówkami</t>
  </si>
  <si>
    <t>Cewniki balonowe wieńcowe typu  non - compliant
•	typ: “rapid exchange”
•	średnice balonu (mm): 2,0; 2,25; 2,5; 2,75; 3,0; 3,25; 3,5; 3,75; 4,0; 4,5; 5,0 mm
•	różne długości balonu: 6; 8, 12, 15, 20, 27 mm
•	typ balonu “non-compliant”
•	nowy materiał balonu na bazie nylonu znakomicie utrzymuje zadany wymiar zarówno wzdłużny jak i poprzeczny (średnica)
•	materiał bardzo trwały i odporny na uszkodzenia gwarantowana możliwość minimum 10 krotnej inflacji do RBP 
•	nominal pressure 12 atm. dla wszystkich rozmiarów
•	rated burst pressure 20 atm. dla wszystkich rozmiarów 
•	distal shaft  2,5 F (dla cewników o śr. 2,0-3,75 mm) distal shaft  2,7F  (dla śr. 4,0-5,0 mm)
•	proximal shaft 2,1 F
•	długość użytkowa cewnika 142 cm
•	selektywne pokrycie balonu materiałem hydrofilnym Selective Dura – Trac™ – zapobiega przemieszczaniu się podczas inflacji.
•	entry profile 0,015”
•	cewnik kompatybilny z cewnikiem prowadzącym 5F (min.0,056”) w rozmiarach 2,00-4,00 mm oraz cewnikiem 6F(min.0,068”) w rozmiarach 4,5 oraz 5,00 mm</t>
  </si>
  <si>
    <t>Pakiet nr 9</t>
  </si>
  <si>
    <t>1.	Cewnik balonowy do restenozy w stencie                  
1.	Balon posiadający 4 rzędy wypustek stabilizujących i zapobiegających wyślizgiwaniu się go ze zmiany.
2.	Wysoka odporność na przebicia
3.	RBP: 22 atm 
4.	Dostępne długości: 8mm, 12mm, 16mm
5.	Dostępne średnice: 2.5mm, 3.0mm, 3.5mm, 4.0mm
6.	Pokrycie Hydrolubric.</t>
  </si>
  <si>
    <t>Cewnik balonowy do CTO                    
1.	Dostępna średnica balonu 1.1mm w wersji RX oraz OTW.
2.	Profil wejścia 0.015“Końcówka balonu w kształcie stożka
3.	Dostępność wersji z jednym markerem
4.	Dostępne długości: 10mm, 15mm, 20mm, Dostępne średnice: 1.1mm, 1.5mm, 2.0mm</t>
  </si>
  <si>
    <t>Zestaw do nakłucia tętnicy promieniowej- koszulka z prowadnikiem stalowym  
- zawierający: introduktor, dylatator, prowadnik 0,025"" lub 0,018""; i igłę 20G lub 21G x 4 cm;
- długość 7 cm i 11 cm;
- średnica 4F - 6F;
- długość prowadnika 40 lub 50 cm, dostępny prowadnik z 2 końcówkami roboczymi - prostą i ""J""  -igła ze znacznikiem wskazującym jej właściwe położenie
- prowadnik ze stali nierdzewnej;
- gładkie przejście pomiędzy koszulką i dylatatorem;
- posiadający szczelną zastawkę hemostatyczną;
- ramię boczne zakończone kranikiem;
- obrotowe ucho do szwu chirurgicznego;
- dylatator z zatrzaskiem;
- rozmiary kodowane kolorami;</t>
  </si>
  <si>
    <t>Cewnik prowadzący GuideLiner typu „child in mother” dla cewnika prowadzącego. Dostępny w średnicach 5F, 5,5F, 6F, 7F, 8F do zastosowania odpowiednio z cewnikami prowadzącymi 5F, 6F, 7F i 8F. Zmniejszający światło cewnika o max. 1F. Konstrukcja umożliwiająca wprowadzenie i kontynuację zabiegu przez Y-konektor połączony z cewnikiem – matką. Możliwość szybkiej wymiany po prowadniku angioplastycznym o długości 180 cm. Miękki, elastyczny i atraumatyczny silikonowy koniec roboczy cewnika. Długość użytkowa 150 cm. Długość przedłużającego segmentu RX - 25 cm. Dystalne umieszczony marker dobrze widoczny w skopii. Światło wewnętrzne 0,046"; (dla cewnika 5F), 0,051"; (dla cewnika 5,5F), 0,056" (dla cewnika 6F), 0,062"; (dla cewnika 7F), 0,071"; (dla cewnika 8F); Marker radiocieniujący umieszczony 2mm od końca dystalnego.</t>
  </si>
  <si>
    <t xml:space="preserve">	MIKROCEWNIK     
Kompatybilny z prowadnikiem 0,014” 
Miękka, atraumatyczna, hydrofilna końcówka ze złotym markerem dł 0,7mm umiejscowionego 0,7mm od końca dystalnego 
Zwężane światło wewnętrzne 
Średnica dystalna 0,018” 
Średnica proksymalna nie większa 0,021” 
Średnica zewnętrzna nie większa niż 1,8F (dystalnie)/2,6F (proksymalnie) 
Zbrojenie na całej długości 
Pokrycie zewnętrzne: warstwa hydrofilna(bez pokrycia 60cm w części proksymalnej) 
Pokrycie wewnętrzne: PTFE + warstwa silikonu 
Elastyczny 13cm segment dystalny 
Dostępne długości 130/150cm</t>
  </si>
  <si>
    <t xml:space="preserve">	TR-Band – opaska hemostatyczna promieniowa     
Zestaw do ucisku tętnicy promieniowej po nakłuciu 
Zestaw nie blokujący odpływu krwi żylnej, nie narażający struktury nerwu w trakcie ucisku tętnicy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Szerokość opaski min. 1,9 cm; 
Dostępne 2 długości opaski 24-29 cm; 
Szczelna strzykawka umożliwiająca regulację siły docisku poprzez dopompowanie lub odessanie powietrza</t>
  </si>
  <si>
    <t>Stent wieńcowy   
-	Stent wieńcowy stalowy pokryty lekiem Biolimus A9 na całkowicie biodegradowalnym polimerze PLA, który ulega biodegradacji w przeciągu do 9 miesięcy
-	Platforma stentu wykonana ze stali medycznej nierdzewnej 316L
-	Abluminalne pokrycie lekiem
-	Stent zbudowany z 6 lub 9 pierścieni połączonych ze sobą za pomocą elastycznych przęseł
-	Koncentracja leku BA9 wynosząca 15,6µg/mm
-	Wysoka siła radialna: &gt; 0.67 bar 
-	Dostępne długości stentu: od 8mm do 36mm
-	Dostępne średnice: od 2.25 do 4mm
-	Profil przejścia: 0.045‘‘/1.14mm 
-	Profil wejścia: 0.016‘‘
-	Długość markerów balonu: 0.5/0.9mm (dystalny/proksymalny)
-	Grubość ściany stentu 0.0047";
-	Stent zamontowany na balonie semi-compliant.
-	Kompatybilny z cewnikiem 5F dla wszystkich średnic
-	Ciśnienie nominalne balonu: 6 atm ; RBP:  16 atm dla  średnic 2.25 – 3.00 oraz 14 atm dla średnic 3.50 – 4.00 mm 
-	Długośc robocza systemu wprowadzającego 142 cm
-	Stent posiada udowodnioną skuteczność i bezpieczeństwo w randomizanowym badaniu klinicznym z opublikowanymi wynikami po 5 latach  w impaktowym czasopiśmie(LEADERS)
-	Dostępne średnice: od 2.25 do 4mm
-	Gubość stratów stentu: 84,88µm
-	Kompatybilny z cewnikiem 5F dla wszystkich średnic
-	System dostawczy o długości 142 cm
-	Ciśnienie nominalne balonu: 8 atm ; RBP:  16 atm dla  średnic 2.25 – 3.00 oraz 14 atm dla średnic 3.50 – 4.00 mm 
-	Stent posiada udowodnioną skuteczność i bezpieczeństwo w randomizanowym badaniu klinicznym z opublikowanymi wynikami po 5 latach  w impaktowym czasopiśmie (LEADERS)</t>
  </si>
  <si>
    <t>Introduktor do tętnicy udowej
długość 11 i  23 cm 
zakres średnic: 5 - 10 F
zestaw składający się z koszulki naczyniowej, prowadnika 0,035"", igły 18G/70 mm
boczny dren  z kranikiem trójdrożnyrn do podawania płynów</t>
  </si>
  <si>
    <t>Stent typu DES; chromowo – kobaltowy z ultracienkimi strutami, pokryty pasywną powłoką,  uwalniający sirolimus z polimeru o przedłużonej biodegradacji
•	Konstrukcja hybrydowa – stenty chromowo - kobaltowe pokryte pasywną powłoką z węglika krzemu oraz aktywną powłoką, zawierającą biodegradowalny polimer kontrolowanie uwalniający sirolimus
-	pasywna powłoka (węglik krzemu) nie aktywuje płytek krwi i fibrynogenu (zapobiega wykrzepianiu na powierzchni strut’ów), ogranicza dyfuzję jonów metali do otaczającej tkanki (redukuje ryzyko korozji i uczulenia na nikiel) oraz przyspiesza proces endotelializacji i gojenia naczynia
-	aktywna powłoka zawiera biodegradowalny polimer, który w sposób kontrolowany uwalnia sirolimus
•	Biodegradowalny polimer na bazie PLLA (Poly-L-Lactic Acid)
•	Lek: sirolimus
•	Dawka leku: 50 – 250 µg w zależności od średnicy i długości
•	Dostępne długości: 9; 13; 15; 18; 22; 26; 30; mm 
•	Dostępne średnice: 2,25;  2,5; 2,75; 3,0; 3,5; 4.0mm
•	Różne grubości strut’ów stentu (uzyskanie optymalnego poziomu elastyczności i siły radialnej):
-	0,06mm / 60µm/0,0024”dla średnic 2,25-3,0mm (71µm wraz z polimerem);   
-	0,08 mm /80µm /0,0031” dla średnic 3,5-4,0mm  (91µm wraz z polimerem)       
•	Crossing profile 0,039” dla średnicy 3.0mm.,
•	Ciśnienie nominalne 8 atm.  
•	Ciśnienie RBP 16 atm.
•	Czas biodegradacji polimeru ok. 18-24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&gt;	Do 3,5 mm. dla średnic 2.25– 3.0 mm.
&gt;	Do 4,65 mm. dla średnic 3.5 – 4.0 mm.</t>
  </si>
  <si>
    <t>Stentgraft wieńcowy 
•	Stenty chromowo – kobaltowe pokryte pasywną powłoką z węglika krzemu, która nie aktywuje płytek krwi i fibrynogenu (zapobiega wykrzepianiu na powierzchni strut’ów), ogranicza dyfuzję jonów metali do otaczającej tkanki (redukuje ryzyko korozji i uczulenia na nikiel) oraz przyspiesza proces endotelializacji i gojenia naczynia
•	Pokrycie (graft) nakładane metodą elektrospun (nie plecione)
•	Grubość pokrycia 90 µm
•	Dostępne długości: 15; 20; 26 mm
•	Dostępne średnice: 2,5; 3,0; 3,5; 4,0; 4,5; 5,0 mm
•	Różne grubości strut’ów stentu (uzyskanie optymalnego poziomu elastyczności i siły radialnej):
  -	0,06mm / 60µm/0,0024”dla średnic 2,5-3,0 mm;
  -	0,08 mm /80µm /0,0031” dla średnic 3,5-4,0 mm
  -	0,12mm /120µm 0,0047” dla średnic 4,5 i 5,0 mm
•	Crossing profile 1,19 mm (0,046”) dla średnicy 3.0 mm,
•	Ciśnienie nominalne 7 atm (4.0 – 5.0 mm) - 8 atm (2.5 – 3.5mm) 
•	Ciśnienie RBP: 14 atm (4.5 - 5.0 mm) – 16 atm (2.5 – 4.0 mm)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shaft proksymalny 2.0F, dystalny: 2.8F (2,5 - 3,5mm); 3F (4.0-5.0 mm)
•	Zawartość chromu w stopie konstrukcyjnym 20%, niklu 10%
•	Kompatybilny z cewnikiem prowadzącym 5F (2.5 – 4.0 mm) i 6F (4.5 – 5.0 mm)
•	Długość systemu dostarczania 140 cm
•	Możliwość doprężenia:
 -	Do 3,5 mm dla średnic 2.5 – 3.0 mm
 -	Do 4,65 mm dla średnic 3.5 – 4.0 mm
 -	Do 5,63 mm dla średnic 4.5 – 5.0 mm</t>
  </si>
  <si>
    <t>Cewnik Aspiracyjny     
•	Długość 145 cm
•	Dostępny w wersji 6F i 7F
•	Polimerowy shaft dystalny pokryty substancją hydrofilną na odcinku 25 cm
•	Wzmocniony shaft proksymalny (PEEK system) zwiększający odporność na złamanie
•	Zewnętrzna średnica cewnika (w odcinku dystalnym/środkowym /proksymalnym):
  -	6F : 0,067”/0,067”/0,051”
  -7F: 0,078”/0,078”/0,063”
•	Wewnętrzne pole powierzchni cewnika aspirującego (w odcinku dystalnym/środkowym /proksymalnym):
  -  6F: 0,93 mm2/0,83 mm2/0,95 mm2
  - 7F: 1,43 mm2/1,26 mm2/1,54 mm2
•	Prędkość ekstrakcji (wody)
  -	6F: 1,6 ml/s
  -	7F: 2,8 ml/s
•	Marker platynowo-irydowy umieszczony w odległości 3 mm od końcówki
•	Rurka przedłużająca z zaworem odcinającym
•	Strzykawka aspiracyjna 60 ml z blokadą
•	2 filtry na skrzeplinę</t>
  </si>
  <si>
    <t>Balon S.C.        
-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</si>
  <si>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Balon NC    
-	średnice 2.00 -6.00mm (2.00, 2.25, 2.50, 2.75, 3.00, 3.25, 3.50, 3.75, 4.00, 4.50, 5.00, 5.50, 6.00)
-	długości 6-30mm (6,  8, 12, 15, 20, 30) dla średnic 2.00 – 4.00mm, długości 6-20mm dla średnic  4,50 i 5,00mm (6, 8, 12, 15, 20) oraz długości 8-20mm dla średnic 5.50 i 6.00mm (8, 12, 15, 20)
-	dwusegmentowa budowa shaft’u wewnętrznego
-	ciśnienie nominalne  12atm. 
-	ciśnienie RBP 20atm dla 2.00-4.00 18atm dla 4.50-6.00 (RBP dla 3.00 - 20atm)
-	profil końcówki natarcia lesion entry profile - 0.017” dla wszystkich rozmiarów 
-	duża niepodatność (precyzja doprężenia stentu), przyrost średnicy balonu ponad nominalną w ramach RBP o mniej niż 4,4% dla wszystkich rozmiarów (dla 3.00 – 3.13mm);</t>
  </si>
  <si>
    <t>DES       
-	średnice 2.25 -4.00mm (2.25, 2.50, 2.75, 3.00, 3.50, 4.00)
-	długości 8-38mm (8, 12, 16, 20, 24, 28, 32, 38mm) z pominięciem rozmiaru 2.25 x 38mm
-	stop platynowo-chromowy (PtCr) – zawartość platyny 33% wagi.
-pochodna rapamycyny (everolimus) uwalniana z trwałego polimeru akrylowo-fluorowego
-	ciśnienie nominalne 11atm 
-	ciśnienie RBP 18atm dla średnic 2.25 -2.75 i 16atm dla 3.0 – 4.0mm
-	stosunek powierzchni stentu do naczynia 12,4-15,1 %,
-	profil końcówki natarcia lesion entry profile - 0.018” dla wszystkich rozmiarów 
-	profil stentu z balonem dla średnicy 3.0 mm max. 0.043”,
-	długość balonu poza stentem („balloon overhang”) 0.4mm
-	recoil max. 3%
-	duża siła radialna min. 0.26 N/mm 
-	możliwość zwiększenia średnicy stentu ponad nominalną w ramach RBP (tym samym balonem) o ponad 5% dla wszystkich rozmiarów (dla 3.00 – 3.17mm)
-	możliwość przeprężenia stentu (innym balonem) bez uszkodzenia struktury 
*	2.25 		do 2.75;
*	2.50-2.75 	do 3.50;
*	3.00-3.50	do 4.25;
*	4.00		do 5.75;</t>
  </si>
  <si>
    <t>DES        
-	średnice 2.25 -4.00mm (2.25, 2.50, 2.75, 3.00, 3.50, 4.00)
-	długości 8-38mm (8, 12, 16, 20, 24, 28, 32, 38mm) z pominięciem rozmiaru 2.25 x 38mm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stentu z balonem dla średnicy 3.0 mm max. 0.040”,
-	długość balonu poza stentem („balloon overhang”) 0.4mm
-	recoil max. 3%
-	dotakowe łączniki na końcu proksymalnym zabezpieczające przed skróceniem
-	duża siła radialna min. 0.26 N/mm 
-możliwość zwiększenia średnicy stentu ponad nominalną w ramach RBP (tym samym balonem) o ponad 5% dla wszystkich rozmiarów (dla 3.00 – 3.17mm)
-	możliwość przeprężenia stentu (innym balonem) bez uszkodzenia struktury 
*	2.25 		do 2.75;
*	2.50-2.75 	do 3.50;
*	3.00-3.50	do 4.25;
*	4.00		do 5.75;</t>
  </si>
  <si>
    <t>DEB/DCB      
-	Paklitaksel uwalniany z powłoki TransPax
-	Dawka leku2,0μg na mm² powierzchni balonu 
-	profil przejścia (crossing profile  dla balonu o średnicy 2.5mm – 0.040”
-	średnice 2.00 -4.00mm ( 2.00, 2.25, 2.50, 2.75, 3.00, 3.25, 3.50, 3.75, 4.00)
-	długości 8-30mm (8, 12, 15, 20 i 30) 
-	balon typu Monorail 
-	hydrofilne pokrycie shaft’u
-	ciśnienie nominalne  6atm. 
-	ciśnienie RBP 14atm dla 2.00-3.25 oraz 12atm dla 3.50-4.00</t>
  </si>
  <si>
    <t>Inflator        
-	Pojemność 20cm3
-	zakres ciśnień 0-26atm
-	tarcza dobrze widoczna w zaciemnionym pomieszczeniu
-	dokładność pomiaru do +/- 3%
-	dren wysokociśnieniowy o dł. 27cm zakończony kranikiem trójdrożnym
-	podwójny system zabezpieczający przed pzrypadkowym zwolnieniem tłoka</t>
  </si>
  <si>
    <t>Protekcja dystalna       
-	Zakres zaopatrywanych średnic  3.50 – 5.50mm 
-	Długość systemu 190cm
-	Obrotowy koszyczek zintegrowany z liderem wieńcowym 0.014&amp;"; ułożonym niekoncentrycznie.
-	Możliwość ręcznego formaowania krzywizny końcówki lidera
-	Wielkość oczek filtra 110 mikronów
-	Markery widoczne w skopii: końcówka 3cm, pętla nitynolowa otwirejąca koszyczek oraz maker proksymalny
Długość filtrów: dystalnego – 4,5cm; proksymalnego – 4,0cm
Zakres średnic zabezpieczanego naczynia: dla filtra dystalnego: 6,00-10,00mm; dla filtra proksymalnego: 9,00-15,00mm</t>
  </si>
  <si>
    <t>Cewnik balonowy SC
-balon typu semi-compliant
-	system doprowadzający typu manorail
-	hydrofilna powłoka balonu
-	poczwórnie złożony balon
-	długość systemu doprowadzającego ≥145 cm
-	minimalny wymagany zakres średnic 1,25 – 4,0 mm
-	przedział długości 10 – 30 mm 
-	dostępne cewniki  do CTO o średnicy 1,25 i 1,5 mm ,  
długości 20 mm
-	RBP:  14 atm. w zakresie średnic 2,0 – 4,0 mm
                   18 atm. dla średnic 1,25 – 1,5 mm 
-	profil wejścia balonu ≤ 0,016”
-	 shaft  poksymalny ≤ 1,9F 
-	shaft dystalny ≤ 2,5F
-	crossing profile 0,025” dla średnicy 3,0 mm 
-	możliwość wykonania procedury „kissing baloon” przy użyciu cewnika  6F</t>
  </si>
  <si>
    <t>Stent uwalniający substancję antyproferacyjną bez powłoki polimerowej
-	substancja czynna – sirolimus  w dawce 1,2 μg/mm2
-	bezpolimerowe pokrycie stentu substancją czynną w technice abluminalnej
-	platforma – stent  kobaltowo-chromowy 
-	długość stentu doprowadzającego min. 145 cm
-	minimalny zakres średnic 2,0 – 4,0 mm
-	 minimalny zakres długości 9 – 38 mm (min. 8 długości)
-	grubość ściany stentu:
  - ≤ 0,0022 dla średnic 2,0 - 3,0 mm
  - ≤ 0,0026 dla średnic pozostałych
-	profil wejścia ≤ 0,016
-	crossing profile ≤ 0,035 dla stentów o średnicy 3,0 mm
-	shaft proksymalny ≤ 1,9 F (dla wszystkich średnic) 
-	shaft dystalny ≤ 2,5 F (dla wszystkich średnic)
-	hydrofilna powłoka dystalnej części shaftu 
-	 RBP ≥ 18 atm. dla średnic 2,0 – 3,5 mm
-	NBP ≤ 10 atm.</t>
  </si>
  <si>
    <t>Zestaw do PCI Inflator + Y-connector 
(zestaw pakowany razem sterylnie)
Inflator 
-pojemność strzykawki min. 20 ml
-	generalne ciśnienie min. 30 atm.
	budowa umożliwiająca precyzyjne wykonanie inflacji jak i szybkiej defilacji
-	obecność mechanizmu zabezpieczającego przed niekontrolowaną deflacją
-	zintegrowany kranik trójdrożny na przewodzie wysokociśnieniowym 
-	zegar manometru ze zmiennym położeniem ok. 90O.
Y-connector typu My shell 
-	wyposażony w przesuwaną zastawkę dla sprzętu zabiegowego  o świetle min. 1 mikrometr, max. 2,33 mm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</si>
  <si>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Y-connector typu My shell 
-wyposażony w przesuwaną zastawkę dla sprzętu zabiegowego  o świetle min. 1 mikrometr, max. 2,33 mm
obsługa jednoręczna (mechanizm zaciskowy: zwolnienie / blokada bez opcji pośrednich)
-	ergonomiczny kształt umożliwiający swobodne operowanie przy pomocy kciuka przełącznikiem zastawki (konieczne oddalenie go od głównego kanału łącznika)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</si>
  <si>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r>
      <t xml:space="preserve">stent uwalniający substancję antyproliferacyjną Sirolimus do zmian długich i krętych naczyń
•	stenty o budowie hybrydowej
•	substancja czynna - Sirolimus
•	platforma: stent kobaltowo-chromowy o budowie hybrydowej: cele (komórki) zamknięte na końcach stentu, cele (komórki) otwarte w środkowym segmencie stentu 
•	stent zamontowany fabrycznie na cewniku balonowym
•	minimalny zakres średnic - 2,5 - 4,5 mm
•	minimalny zakres długości - 8 - 40 mm
•	dostępność długości </t>
    </r>
    <r>
      <rPr>
        <sz val="11"/>
        <color rgb="FF000000"/>
        <rFont val="Calibri"/>
        <family val="2"/>
        <charset val="238"/>
      </rPr>
      <t>≥</t>
    </r>
    <r>
      <rPr>
        <sz val="11"/>
        <color rgb="FF000000"/>
        <rFont val="Calibri"/>
        <family val="2"/>
        <charset val="238"/>
      </rPr>
      <t xml:space="preserve"> 44 mm dla średnic 2,5 - 3,5 mm
•	grubość ściany stentu  - </t>
    </r>
    <r>
      <rPr>
        <sz val="11"/>
        <color rgb="FF000000"/>
        <rFont val="Calibri"/>
        <family val="2"/>
        <charset val="238"/>
      </rPr>
      <t>≤</t>
    </r>
    <r>
      <rPr>
        <sz val="11"/>
        <color rgb="FF000000"/>
        <rFont val="Calibri"/>
        <family val="2"/>
        <charset val="238"/>
      </rPr>
      <t xml:space="preserve"> 0,065 mm (0,0026";)
•	stopień skrócenia stentu po rozprężeniu - </t>
    </r>
    <r>
      <rPr>
        <sz val="11"/>
        <color rgb="FF000000"/>
        <rFont val="Calibri"/>
        <family val="2"/>
        <charset val="238"/>
      </rPr>
      <t>≤</t>
    </r>
    <r>
      <rPr>
        <sz val="11"/>
        <color rgb="FF000000"/>
        <rFont val="Calibri"/>
        <family val="2"/>
        <charset val="238"/>
      </rPr>
      <t xml:space="preserve"> 0,29%
•	crossing profile - </t>
    </r>
    <r>
      <rPr>
        <sz val="11"/>
        <color rgb="FF000000"/>
        <rFont val="Calibri"/>
        <family val="2"/>
        <charset val="238"/>
      </rPr>
      <t>≤</t>
    </r>
    <r>
      <rPr>
        <sz val="11"/>
        <color rgb="FF000000"/>
        <rFont val="Calibri"/>
        <family val="2"/>
        <charset val="238"/>
      </rPr>
      <t xml:space="preserve"> 0,039"; (dla stentów zamontowanych na balonie o średnicy 3,0 mm)
•	ciśnienie RBP </t>
    </r>
    <r>
      <rPr>
        <sz val="11"/>
        <color rgb="FF000000"/>
        <rFont val="Calibri"/>
        <family val="2"/>
        <charset val="238"/>
      </rPr>
      <t>≥</t>
    </r>
    <r>
      <rPr>
        <sz val="11"/>
        <color rgb="FF000000"/>
        <rFont val="Calibri"/>
        <family val="2"/>
        <charset val="238"/>
      </rPr>
      <t xml:space="preserve"> 14 atm
•	ciśnienie nominalne rozprężenia stentu - </t>
    </r>
    <r>
      <rPr>
        <sz val="11"/>
        <color rgb="FF000000"/>
        <rFont val="Calibri"/>
        <family val="2"/>
        <charset val="238"/>
      </rPr>
      <t>≤</t>
    </r>
    <r>
      <rPr>
        <sz val="11"/>
        <color rgb="FF000000"/>
        <rFont val="Calibri"/>
        <family val="2"/>
        <charset val="238"/>
      </rPr>
      <t>9 atm
•	możliwość zastosowania cewnika prowadzącego 5 F dla wszystkich rozmiarów stentów</t>
    </r>
  </si>
  <si>
    <t>System Stentowy Uwalniający Lek Antyproliferacyjny:
•	System stentowy do naczyń wieńcowych uwalniający lek antyproliferacyjny z polimeru 
•	Biokompatybilny polimer składający się z dwóch warstw: Hydrofilnej powierzchni zewnętrznej dla szybszego uwolnienia leku w początkowej fazie celem zmniejszenia reakcji zapalnej i hydrofobowej, warstwy wewnętrznej dla wydłużonego kontrolowanego czasu dostarczania leku
•	Substancja czynna – (pochodna Sirolimusa ) Zotarolimus.
•	Platforma stentowa kobaltowo-chromowa wykonana w technice sinusoidalnej z jednego kawałka drutu łączonego laserowo, montowana fabrycznie na balonie
•	Budowa stentu otwartokomórkowa
•	dostępne średnice stentu: 2,25; 2,5; 2,75; 3,0; 3,5; 4,0 mm 
•	dostępne długości stentu: 8; 9; 12; 14; 15; 18; 22; 26; 30; 34; 38 mm 
•	maks. rozszerzenie stentu do ok.4,75 mm
•	profil przejścia 0,041 dla rozmiaru 3,0 mm
•	grubość elementów z jakich wykonany jest stent - 0,0036”
•	ciśnienie nominalne - 9 atm. 
•	ciśnienie RBP 15-16 atm
•	Wymiary szaftu: dystalny 2.7F, proksymalny 2.1F
•	Bezpieczeństwo i skuteczność stosowania stentów potwierdzona wynikami wieloośrodkowych badań klinicznych z minimum pięcioletnią obserwacją min. 7500 pacjentów.
•	Brak zwiększonego ryzyka zakrzepicy stentu po przerwaniu lub zakończeniu podwójnej terpii przeciwpłytkowej (DAPT) po upływie jednego miesiąca od zabiegu ( potwierdzone w instrukcji obsługi )</t>
  </si>
  <si>
    <r>
      <t xml:space="preserve">Cewniki balonowe typu semi-compliant:
•	typ: RX “rapid exchange” i OTW 
•	ciśnienie nominalne min 6 do max 8 atm 
•	ciśnienie RBP max14 atm. 
•	Balon 1,25 mm ciśnienie NP oraz RBP =12atm
•	Balon 1,25 wykonany w technologii zerofold zapewniający ultra niski profil przejścia przeznaczony do udrożnień trudnych zmian
•	profil balonu  0,020” dla średnicy 1,25mm
•	profil balonu </t>
    </r>
    <r>
      <rPr>
        <sz val="11"/>
        <color rgb="FF000000"/>
        <rFont val="Calibri"/>
        <family val="2"/>
        <charset val="238"/>
      </rPr>
      <t>≤</t>
    </r>
    <r>
      <rPr>
        <sz val="11"/>
        <color rgb="FF000000"/>
        <rFont val="Calibri"/>
        <family val="2"/>
        <charset val="238"/>
      </rPr>
      <t xml:space="preserve"> 0,027” dla średnicy 2,5 mm (pomiar zgodnie z zaleceniami FDA w najszerszym miejscu)
•	dla balonu o średnicy 1,25 i 1,5mm - obecność jednego markera (środek).
•	Markery - Platynowo-Irydowe o mniejszym profi lu oraz lepszej widoczności.
•	profil wejścia końcówki balonu </t>
    </r>
    <r>
      <rPr>
        <sz val="11"/>
        <color rgb="FF000000"/>
        <rFont val="Calibri"/>
        <family val="2"/>
        <charset val="238"/>
      </rPr>
      <t>≤</t>
    </r>
    <r>
      <rPr>
        <sz val="11"/>
        <color rgb="FF000000"/>
        <rFont val="Calibri"/>
        <family val="2"/>
        <charset val="238"/>
      </rPr>
      <t xml:space="preserve">  0,016”
•	końcówka w połączeniu z niskim profilem  zapewnia łatwość przejścia przez ciasne, kręte i zwapniałe zmiany w naczyniach
•	nowy materiał balonu Fulcrum Lite  bardzo trwały i odporny na uszkodzenia gwarantowana możliwość minimum 10 krotnej inflacji do RBP 
•	średnice balonu od 1,5; 2,0; 2,25; 2,5; 2,75; 3,0; 3,25; 3,5; 3,75; 4,0 mm 
•	dla średnic od 2,0 do 4,0 mm skok średnicy balonu co 0,25 mm
•	długości od 6,0; 10; 12; 15; 20; 25; 30,0 mm 
•	długości dla balonu 1,25mm od 6; 10; 12; 15;  20,0 mm
•	wymiar szaftu dla średnic 1,5-3,5 mm dystalny 2.5F, proksymalny 2.1 F dla średnic 3.75 -4.0 dystalny 2.7F, proksymalny 2.1 F
•	cewnik kompatybilny z cewnikiem prowadzącym 5F (min.0,056”) we wszystkich rozmiarach
•	Kompatybilny dla technologii 6F “Kissing-Balloon”. Dowolna kombinacja dwóch balonów Solarice RX o srednicach 1.50 – 3.50 mm może byc wykorzystana dla techniki “Kissing-Balloon” z 6F cewnikiem prowadzacym (min. ID 0.070”).</t>
    </r>
  </si>
  <si>
    <t>Cewnik do aspiracji skrzepliny:
•	Cewnik przeznaczony do użycia w systemie krążenia wieńcowego i obwodowego, łącznie z pomostami aortalno-wieńcowymi
•	Cewnik przeznaczony do pobierania i aspiracji materiału zatorowego (np. skrzeplin) w trakcie przezskórnej angioplastyki wieńcowej, innej przezskórnej angioplastyki i w czasie implantacji stentu, a także do selektywnego, donaczyniowego podawania środków diagnostycznych lub terapeutycznych, z okluzją naczyniową lub bez niej
•	Cewnik typu monorail; z końcówką typu Luer-lock położoną proksymalnie
•	Marker na dystalnym końcu cewnika
•	Hydrofilne pokrycie na dystalnych min. 38 cm cewnika aspiracyjnego kompatybilnego z cewnikiem prowadzącym 6F. 
•	Obecność w ofercie dwóch zestawów: o średnicy zewnętrznej max. 0,068” kompatybilnych z cewnikiem prowadzącym 6F (0,070"), oraz zestawów o średnicy zewnętrznej max. 0,078";  kompatybilnych z cewnikiem prowadzącym 7F (0,080")
•	Światło aspiracyjne min. 0,043” dla systemu kompatybilnego z cewnikiem prowadzącym 6F, oraz min. 0,050"; dla systemu kompatybilnego z cewnikiem prowadzącym 7F.
•	Wskaźnik przepływu aspiracji min. 52 cc/min (dla systemu kompatybilnego z cewnikiem prowadzącym 6F) oraz min. 92cc/min (dla systemu kompatybilnego z cewnikiem prowadzącym 7F)
•	Długość cewnika aspiracyjnego kompatybilnego z cewnikiem prowadzącym 6F – 140 cm i długość cewnika aspiracyjnego kompatybilnego z cewnikiem prowadzącym 7F - 145cm
•	Typu Rapid Exchange współpracujące z prowadnikiem 0,014”
•	Systemy kompatybilne z cewnikiem prowadzącym: 6F i 7F
•	Obecność w ofercie cewników ze sztyletem zapobiegającym zjawiskowi załamywania cewnika.
•	Obecność w ofercie cewników z markerami rozlokowanymi na szafcie cewnika na jego 90 cm i 100 cm długości.
•	W komplecie :
-	6F - cewnik aspiracyjny, dwie strzykawki 30 cc, jeden koszyczek, przedłużacz z kranikiem
-	7F - cewnik aspiracyjny, dwie strzykawki 20 cc, dwa koszyczki, przedłużacz z kranikiem
•	 min 1 roczne bad. pacjentów STEMI w kontrolowanym randomizowanym badaniu.</t>
  </si>
  <si>
    <t>Prowadniki naczyniowe diagnostyczne           
 Prowadniki długie diagnostyczne 
Prowadniki teflonowe diagnostyczne ze sztywnym rdzeniem o długości 200cm. Dostępne końcówki proste i "J" z 3 mm promieniem. 
Średnica 0,035"; oraz dostępne średnice .018"; .021", .025",  028", 032" i 038";</t>
  </si>
  <si>
    <t>Nazwa kryterium</t>
  </si>
  <si>
    <t>Wartość kryterium</t>
  </si>
  <si>
    <t>Kryteria oceny dla pakietu / części Pakiet nr 1</t>
  </si>
  <si>
    <t>ocena użytkownika - ilość opinii</t>
  </si>
  <si>
    <t>Kryteria oceny dla pakietu / części Pakiet nr 2</t>
  </si>
  <si>
    <t>Kryteria oceny dla pakietu / części Pakiet nr 3</t>
  </si>
  <si>
    <t>Kryteria oceny dla pakietu / części Pakiet nr 4</t>
  </si>
  <si>
    <t>Kryteria oceny dla pakietu / części Pakiet nr 5</t>
  </si>
  <si>
    <t>Kryteria oceny dla pakietu / części Pakiet nr 6</t>
  </si>
  <si>
    <t>Kryteria oceny dla pakietu / części Pakiet nr 7</t>
  </si>
  <si>
    <t>Kryteria oceny dla pakietu / części Pakiet nr 8</t>
  </si>
  <si>
    <t>Kryteria oceny dla pakietu / części Pakiet nr 9</t>
  </si>
  <si>
    <t>Kryteria oceny dla pakietu / części Pakiet nr 10</t>
  </si>
  <si>
    <t>Kryteria oceny dla pakietu / części Pakiet nr 11</t>
  </si>
  <si>
    <t>Kryteria oceny dla pakietu / części Pakiet nr 12</t>
  </si>
  <si>
    <t>Kryteria oceny dla pakietu / części Pakiet nr 13</t>
  </si>
  <si>
    <t>Kryteria oceny dla pakietu / części Pakiet nr 14</t>
  </si>
  <si>
    <t>ocena użytkownika - ocena próbki</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</si>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</sst>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5" x14ac:knownFonts="1">
    <font>
      <sz val="11"/>
      <color rgb="FF000000"/>
      <name val="Calibri"/>
    </font>
    <font>
      <b/>
      <sz val="14"/>
      <color rgb="FF000000"/>
      <name val="Calibri"/>
      <family val="2"/>
      <charset val="238"/>
    </font>
    <font>
      <b/>
      <sz val="11"/>
      <color rgb="FF000000"/>
      <name val="Calibri"/>
      <family val="2"/>
      <charset val="238"/>
    </font>
    <font>
      <sz val="11"/>
      <color rgb="FF000000"/>
      <name val="Calibri"/>
      <family val="2"/>
      <charset val="238"/>
    </font>
    <font>
      <u/>
      <sz val="11"/>
      <color rgb="FF000000"/>
      <name val="Calibri"/>
      <family val="2"/>
      <charset val="23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0" fillId="0" borderId="0" xfId="0" applyAlignment="1">
      <alignment wrapText="1"/>
    </xf>
    <xf numFmtId="0" fontId="0" fillId="0" borderId="1" xfId="0" applyBorder="1" applyAlignment="1">
      <alignment horizontal="left" wrapText="1"/>
    </xf>
    <xf numFmtId="0" fontId="2" fillId="2" borderId="1" xfId="0" applyFont="1" applyFill="1" applyBorder="1" applyAlignment="1">
      <alignment horizontal="centerContinuous" wrapText="1"/>
    </xf>
    <xf numFmtId="0" fontId="0" fillId="2" borderId="1" xfId="0" applyFill="1" applyBorder="1" applyAlignment="1">
      <alignment horizontal="center"/>
    </xf>
    <xf numFmtId="0" fontId="0" fillId="2" borderId="1" xfId="0" applyFill="1" applyBorder="1" applyAlignment="1">
      <alignment horizont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center" wrapText="1"/>
    </xf>
    <xf numFmtId="0" fontId="3" fillId="0" borderId="1" xfId="0" applyFont="1" applyBorder="1" applyAlignment="1">
      <alignment horizontal="left" wrapText="1"/>
    </xf>
    <xf numFmtId="0" fontId="4" fillId="0" borderId="0" xfId="0" applyFont="1"/>
    <xf numFmtId="0" fontId="3" fillId="0" borderId="0" xfId="0" applyFont="1"/>
    <xf numFmtId="0" fontId="0" fillId="3" borderId="0" xfId="0" applyFill="1"/>
    <xf numFmtId="0" fontId="1" fillId="0" borderId="0" xfId="0" applyFont="1" applyAlignment="1">
      <alignment horizontal="center"/>
    </xf>
    <xf numFmtId="0" fontId="0" fillId="0" borderId="0" xfId="0"/>
    <xf numFmtId="0" fontId="0" fillId="3" borderId="0" xfId="0" applyFill="1" applyAlignment="1">
      <alignment horizontal="center" vertic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opLeftCell="A7" workbookViewId="0">
      <selection activeCell="F8" sqref="F8"/>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0</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360" x14ac:dyDescent="0.3">
      <c r="A4" s="2">
        <v>1</v>
      </c>
      <c r="B4" s="2"/>
      <c r="C4" s="2" t="s">
        <v>16</v>
      </c>
      <c r="D4" s="7" t="s">
        <v>17</v>
      </c>
      <c r="E4" s="2"/>
      <c r="F4" s="2"/>
      <c r="G4" s="2"/>
      <c r="H4" s="2" t="s">
        <v>18</v>
      </c>
      <c r="I4" s="2"/>
      <c r="J4" s="3">
        <v>40</v>
      </c>
      <c r="K4" s="3"/>
      <c r="L4" s="3">
        <f>K4*((100+N4)/100)</f>
        <v>0</v>
      </c>
      <c r="M4" s="3">
        <f>J4*K4</f>
        <v>0</v>
      </c>
      <c r="N4" s="3"/>
      <c r="O4" s="3">
        <f>J4*L4</f>
        <v>0</v>
      </c>
    </row>
    <row r="5" spans="1:15" ht="302.39999999999998" x14ac:dyDescent="0.3">
      <c r="A5" s="2">
        <v>2</v>
      </c>
      <c r="B5" s="2"/>
      <c r="C5" s="2" t="s">
        <v>16</v>
      </c>
      <c r="D5" s="7" t="s">
        <v>19</v>
      </c>
      <c r="E5" s="2"/>
      <c r="F5" s="2"/>
      <c r="G5" s="2"/>
      <c r="H5" s="2" t="s">
        <v>18</v>
      </c>
      <c r="I5" s="2"/>
      <c r="J5" s="3">
        <v>260</v>
      </c>
      <c r="K5" s="3"/>
      <c r="L5" s="3">
        <f>K5*((100+N5)/100)</f>
        <v>0</v>
      </c>
      <c r="M5" s="3">
        <f>J5*K5</f>
        <v>0</v>
      </c>
      <c r="N5" s="3"/>
      <c r="O5" s="3">
        <f>J5*L5</f>
        <v>0</v>
      </c>
    </row>
    <row r="6" spans="1:15" ht="216" x14ac:dyDescent="0.3">
      <c r="A6" s="2">
        <v>3</v>
      </c>
      <c r="B6" s="2"/>
      <c r="C6" s="2" t="s">
        <v>16</v>
      </c>
      <c r="D6" s="7" t="s">
        <v>20</v>
      </c>
      <c r="E6" s="2"/>
      <c r="F6" s="2"/>
      <c r="G6" s="2"/>
      <c r="H6" s="2" t="s">
        <v>18</v>
      </c>
      <c r="I6" s="2"/>
      <c r="J6" s="3">
        <v>600</v>
      </c>
      <c r="K6" s="3"/>
      <c r="L6" s="3">
        <f>K6*((100+N6)/100)</f>
        <v>0</v>
      </c>
      <c r="M6" s="3">
        <f>J6*K6</f>
        <v>0</v>
      </c>
      <c r="N6" s="3"/>
      <c r="O6" s="3">
        <f>J6*L6</f>
        <v>0</v>
      </c>
    </row>
    <row r="7" spans="1:15" ht="216" x14ac:dyDescent="0.3">
      <c r="A7" s="2">
        <v>4</v>
      </c>
      <c r="B7" s="2"/>
      <c r="C7" s="2" t="s">
        <v>16</v>
      </c>
      <c r="D7" s="7" t="s">
        <v>21</v>
      </c>
      <c r="E7" s="2"/>
      <c r="F7" s="2"/>
      <c r="G7" s="2"/>
      <c r="H7" s="2" t="s">
        <v>18</v>
      </c>
      <c r="I7" s="2"/>
      <c r="J7" s="3">
        <v>600</v>
      </c>
      <c r="K7" s="3"/>
      <c r="L7" s="3">
        <f>K7*((100+N7)/100)</f>
        <v>0</v>
      </c>
      <c r="M7" s="3">
        <f>J7*K7</f>
        <v>0</v>
      </c>
      <c r="N7" s="3"/>
      <c r="O7" s="3">
        <f>J7*L7</f>
        <v>0</v>
      </c>
    </row>
    <row r="8" spans="1:15" ht="302.39999999999998" x14ac:dyDescent="0.3">
      <c r="A8" s="2">
        <v>5</v>
      </c>
      <c r="B8" s="2"/>
      <c r="C8" s="2" t="s">
        <v>16</v>
      </c>
      <c r="D8" s="7" t="s">
        <v>22</v>
      </c>
      <c r="E8" s="2"/>
      <c r="F8" s="2"/>
      <c r="G8" s="2"/>
      <c r="H8" s="2" t="s">
        <v>18</v>
      </c>
      <c r="I8" s="2"/>
      <c r="J8" s="3">
        <v>2000</v>
      </c>
      <c r="K8" s="3"/>
      <c r="L8" s="3">
        <f>K8*((100+N8)/100)</f>
        <v>0</v>
      </c>
      <c r="M8" s="3">
        <f>J8*K8</f>
        <v>0</v>
      </c>
      <c r="N8" s="3"/>
      <c r="O8" s="3">
        <f>J8*L8</f>
        <v>0</v>
      </c>
    </row>
    <row r="9" spans="1:15" x14ac:dyDescent="0.3">
      <c r="E9" s="5"/>
      <c r="I9" t="s">
        <v>23</v>
      </c>
      <c r="J9" s="3"/>
      <c r="K9" s="3"/>
      <c r="L9" s="3"/>
      <c r="M9" s="3">
        <f>SUM(M4:M8)</f>
        <v>0</v>
      </c>
      <c r="N9" s="3"/>
      <c r="O9" s="3">
        <f>SUM(O4:O8)</f>
        <v>0</v>
      </c>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
  <sheetViews>
    <sheetView topLeftCell="A10" workbookViewId="0">
      <selection activeCell="D10" sqref="D10"/>
    </sheetView>
  </sheetViews>
  <sheetFormatPr defaultRowHeight="14.4" x14ac:dyDescent="0.3"/>
  <cols>
    <col min="1" max="1" width="4.5546875" bestFit="1" customWidth="1"/>
    <col min="2" max="2" width="14.88671875" customWidth="1"/>
    <col min="3" max="3" width="11.6640625" customWidth="1"/>
    <col min="4" max="4" width="70.7773437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47</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244.8" x14ac:dyDescent="0.3">
      <c r="A4" s="2">
        <v>37</v>
      </c>
      <c r="B4" s="2"/>
      <c r="C4" s="2" t="s">
        <v>16</v>
      </c>
      <c r="D4" s="14" t="s">
        <v>83</v>
      </c>
      <c r="E4" s="2"/>
      <c r="F4" s="2"/>
      <c r="G4" s="2"/>
      <c r="H4" s="2" t="s">
        <v>18</v>
      </c>
      <c r="I4" s="2"/>
      <c r="J4" s="3">
        <v>300</v>
      </c>
      <c r="K4" s="3"/>
      <c r="L4" s="3">
        <f t="shared" ref="L4:L10" si="0">K4*((100+N4)/100)</f>
        <v>0</v>
      </c>
      <c r="M4" s="3">
        <f t="shared" ref="M4:M10" si="1">J4*K4</f>
        <v>0</v>
      </c>
      <c r="N4" s="3"/>
      <c r="O4" s="3">
        <f t="shared" ref="O4:O10" si="2">J4*L4</f>
        <v>0</v>
      </c>
    </row>
    <row r="5" spans="1:15" ht="244.8" x14ac:dyDescent="0.3">
      <c r="A5" s="2">
        <v>38</v>
      </c>
      <c r="B5" s="2"/>
      <c r="C5" s="2" t="s">
        <v>16</v>
      </c>
      <c r="D5" s="14" t="s">
        <v>84</v>
      </c>
      <c r="E5" s="2"/>
      <c r="F5" s="2"/>
      <c r="G5" s="2"/>
      <c r="H5" s="2" t="s">
        <v>18</v>
      </c>
      <c r="I5" s="2"/>
      <c r="J5" s="3">
        <v>300</v>
      </c>
      <c r="K5" s="3"/>
      <c r="L5" s="3">
        <f t="shared" si="0"/>
        <v>0</v>
      </c>
      <c r="M5" s="3">
        <f t="shared" si="1"/>
        <v>0</v>
      </c>
      <c r="N5" s="3"/>
      <c r="O5" s="3">
        <f t="shared" si="2"/>
        <v>0</v>
      </c>
    </row>
    <row r="6" spans="1:15" ht="316.8" x14ac:dyDescent="0.3">
      <c r="A6" s="2">
        <v>39</v>
      </c>
      <c r="B6" s="2"/>
      <c r="C6" s="2" t="s">
        <v>16</v>
      </c>
      <c r="D6" s="11" t="s">
        <v>85</v>
      </c>
      <c r="E6" s="2"/>
      <c r="F6" s="2"/>
      <c r="G6" s="2"/>
      <c r="H6" s="2" t="s">
        <v>18</v>
      </c>
      <c r="I6" s="2"/>
      <c r="J6" s="3">
        <v>1500</v>
      </c>
      <c r="K6" s="3"/>
      <c r="L6" s="3">
        <f t="shared" si="0"/>
        <v>0</v>
      </c>
      <c r="M6" s="3">
        <f t="shared" si="1"/>
        <v>0</v>
      </c>
      <c r="N6" s="3"/>
      <c r="O6" s="3">
        <f t="shared" si="2"/>
        <v>0</v>
      </c>
    </row>
    <row r="7" spans="1:15" ht="28.8" x14ac:dyDescent="0.3">
      <c r="A7" s="2">
        <v>40</v>
      </c>
      <c r="B7" s="2"/>
      <c r="C7" s="2" t="s">
        <v>16</v>
      </c>
      <c r="D7" s="4" t="s">
        <v>48</v>
      </c>
      <c r="E7" s="2"/>
      <c r="F7" s="2"/>
      <c r="G7" s="2"/>
      <c r="H7" s="2" t="s">
        <v>18</v>
      </c>
      <c r="I7" s="2"/>
      <c r="J7" s="3">
        <v>300</v>
      </c>
      <c r="K7" s="3"/>
      <c r="L7" s="3">
        <f t="shared" si="0"/>
        <v>0</v>
      </c>
      <c r="M7" s="3">
        <f t="shared" si="1"/>
        <v>0</v>
      </c>
      <c r="N7" s="3"/>
      <c r="O7" s="3">
        <f t="shared" si="2"/>
        <v>0</v>
      </c>
    </row>
    <row r="8" spans="1:15" ht="187.2" x14ac:dyDescent="0.3">
      <c r="A8" s="2">
        <v>41</v>
      </c>
      <c r="B8" s="2"/>
      <c r="C8" s="2" t="s">
        <v>16</v>
      </c>
      <c r="D8" s="14" t="s">
        <v>86</v>
      </c>
      <c r="E8" s="2"/>
      <c r="F8" s="2"/>
      <c r="G8" s="2"/>
      <c r="H8" s="2" t="s">
        <v>18</v>
      </c>
      <c r="I8" s="2"/>
      <c r="J8" s="3">
        <v>300</v>
      </c>
      <c r="K8" s="3"/>
      <c r="L8" s="3">
        <f t="shared" si="0"/>
        <v>0</v>
      </c>
      <c r="M8" s="3">
        <f t="shared" si="1"/>
        <v>0</v>
      </c>
      <c r="N8" s="3"/>
      <c r="O8" s="3">
        <f t="shared" si="2"/>
        <v>0</v>
      </c>
    </row>
    <row r="9" spans="1:15" ht="408.6" customHeight="1" x14ac:dyDescent="0.3">
      <c r="A9" s="2">
        <v>42</v>
      </c>
      <c r="B9" s="2"/>
      <c r="C9" s="2" t="s">
        <v>16</v>
      </c>
      <c r="D9" s="12" t="s">
        <v>49</v>
      </c>
      <c r="E9" s="2"/>
      <c r="F9" s="2"/>
      <c r="G9" s="2"/>
      <c r="H9" s="2" t="s">
        <v>18</v>
      </c>
      <c r="I9" s="2"/>
      <c r="J9" s="3">
        <v>3800</v>
      </c>
      <c r="K9" s="3"/>
      <c r="L9" s="3">
        <f t="shared" si="0"/>
        <v>0</v>
      </c>
      <c r="M9" s="3">
        <f t="shared" si="1"/>
        <v>0</v>
      </c>
      <c r="N9" s="3"/>
      <c r="O9" s="3">
        <f t="shared" si="2"/>
        <v>0</v>
      </c>
    </row>
    <row r="10" spans="1:15" ht="254.4" customHeight="1" x14ac:dyDescent="0.3">
      <c r="A10" s="2">
        <v>43</v>
      </c>
      <c r="B10" s="2"/>
      <c r="C10" s="2" t="s">
        <v>16</v>
      </c>
      <c r="D10" s="7" t="s">
        <v>50</v>
      </c>
      <c r="E10" s="2"/>
      <c r="F10" s="2"/>
      <c r="G10" s="2"/>
      <c r="H10" s="2" t="s">
        <v>18</v>
      </c>
      <c r="I10" s="2"/>
      <c r="J10" s="3">
        <v>300</v>
      </c>
      <c r="K10" s="3"/>
      <c r="L10" s="3">
        <f t="shared" si="0"/>
        <v>0</v>
      </c>
      <c r="M10" s="3">
        <f t="shared" si="1"/>
        <v>0</v>
      </c>
      <c r="N10" s="3"/>
      <c r="O10" s="3">
        <f t="shared" si="2"/>
        <v>0</v>
      </c>
    </row>
    <row r="11" spans="1:15" x14ac:dyDescent="0.3">
      <c r="E11" s="5"/>
      <c r="I11" t="s">
        <v>23</v>
      </c>
      <c r="J11" s="3"/>
      <c r="K11" s="3"/>
      <c r="L11" s="3"/>
      <c r="M11" s="3">
        <f>SUM(M4:M10)</f>
        <v>0</v>
      </c>
      <c r="N11" s="3"/>
      <c r="O11" s="3">
        <f>SUM(O4:O10)</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
  <sheetViews>
    <sheetView topLeftCell="A9" workbookViewId="0">
      <selection activeCell="D10" sqref="D10"/>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51</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316.8" x14ac:dyDescent="0.3">
      <c r="A4" s="2">
        <v>44</v>
      </c>
      <c r="B4" s="2"/>
      <c r="C4" s="2" t="s">
        <v>16</v>
      </c>
      <c r="D4" s="11" t="s">
        <v>87</v>
      </c>
      <c r="E4" s="2"/>
      <c r="F4" s="2"/>
      <c r="G4" s="2"/>
      <c r="H4" s="2" t="s">
        <v>18</v>
      </c>
      <c r="I4" s="2"/>
      <c r="J4" s="3">
        <v>50</v>
      </c>
      <c r="K4" s="3"/>
      <c r="L4" s="3">
        <f t="shared" ref="L4:L10" si="0">K4*((100+N4)/100)</f>
        <v>0</v>
      </c>
      <c r="M4" s="3">
        <f t="shared" ref="M4:M10" si="1">J4*K4</f>
        <v>0</v>
      </c>
      <c r="N4" s="3"/>
      <c r="O4" s="3">
        <f t="shared" ref="O4:O10" si="2">J4*L4</f>
        <v>0</v>
      </c>
    </row>
    <row r="5" spans="1:15" ht="201.6" x14ac:dyDescent="0.3">
      <c r="A5" s="2">
        <v>45</v>
      </c>
      <c r="B5" s="2"/>
      <c r="C5" s="2" t="s">
        <v>16</v>
      </c>
      <c r="D5" s="7" t="s">
        <v>52</v>
      </c>
      <c r="E5" s="2"/>
      <c r="F5" s="2"/>
      <c r="G5" s="2"/>
      <c r="H5" s="2" t="s">
        <v>18</v>
      </c>
      <c r="I5" s="2"/>
      <c r="J5" s="3">
        <v>200</v>
      </c>
      <c r="K5" s="3"/>
      <c r="L5" s="3">
        <f t="shared" si="0"/>
        <v>0</v>
      </c>
      <c r="M5" s="3">
        <f t="shared" si="1"/>
        <v>0</v>
      </c>
      <c r="N5" s="3"/>
      <c r="O5" s="3">
        <f t="shared" si="2"/>
        <v>0</v>
      </c>
    </row>
    <row r="6" spans="1:15" ht="172.8" x14ac:dyDescent="0.3">
      <c r="A6" s="2">
        <v>46</v>
      </c>
      <c r="B6" s="2"/>
      <c r="C6" s="2" t="s">
        <v>16</v>
      </c>
      <c r="D6" s="7" t="s">
        <v>53</v>
      </c>
      <c r="E6" s="2"/>
      <c r="F6" s="2"/>
      <c r="G6" s="2"/>
      <c r="H6" s="2" t="s">
        <v>18</v>
      </c>
      <c r="I6" s="2"/>
      <c r="J6" s="3">
        <v>200</v>
      </c>
      <c r="K6" s="3"/>
      <c r="L6" s="3">
        <f t="shared" si="0"/>
        <v>0</v>
      </c>
      <c r="M6" s="3">
        <f t="shared" si="1"/>
        <v>0</v>
      </c>
      <c r="N6" s="3"/>
      <c r="O6" s="3">
        <f t="shared" si="2"/>
        <v>0</v>
      </c>
    </row>
    <row r="7" spans="1:15" ht="144" x14ac:dyDescent="0.3">
      <c r="A7" s="2">
        <v>47</v>
      </c>
      <c r="B7" s="2"/>
      <c r="C7" s="2" t="s">
        <v>16</v>
      </c>
      <c r="D7" s="7" t="s">
        <v>54</v>
      </c>
      <c r="E7" s="2"/>
      <c r="F7" s="2"/>
      <c r="G7" s="2"/>
      <c r="H7" s="2" t="s">
        <v>18</v>
      </c>
      <c r="I7" s="2"/>
      <c r="J7" s="3">
        <v>20</v>
      </c>
      <c r="K7" s="3"/>
      <c r="L7" s="3">
        <f t="shared" si="0"/>
        <v>0</v>
      </c>
      <c r="M7" s="3">
        <f t="shared" si="1"/>
        <v>0</v>
      </c>
      <c r="N7" s="3"/>
      <c r="O7" s="3">
        <f t="shared" si="2"/>
        <v>0</v>
      </c>
    </row>
    <row r="8" spans="1:15" ht="158.4" x14ac:dyDescent="0.3">
      <c r="A8" s="2">
        <v>48</v>
      </c>
      <c r="B8" s="2"/>
      <c r="C8" s="2" t="s">
        <v>16</v>
      </c>
      <c r="D8" s="7" t="s">
        <v>55</v>
      </c>
      <c r="E8" s="2"/>
      <c r="F8" s="2"/>
      <c r="G8" s="2"/>
      <c r="H8" s="2" t="s">
        <v>18</v>
      </c>
      <c r="I8" s="2"/>
      <c r="J8" s="3">
        <v>25</v>
      </c>
      <c r="K8" s="3"/>
      <c r="L8" s="3">
        <f t="shared" si="0"/>
        <v>0</v>
      </c>
      <c r="M8" s="3">
        <f t="shared" si="1"/>
        <v>0</v>
      </c>
      <c r="N8" s="3"/>
      <c r="O8" s="3">
        <f t="shared" si="2"/>
        <v>0</v>
      </c>
    </row>
    <row r="9" spans="1:15" ht="216" x14ac:dyDescent="0.3">
      <c r="A9" s="2">
        <v>49</v>
      </c>
      <c r="B9" s="2"/>
      <c r="C9" s="2" t="s">
        <v>16</v>
      </c>
      <c r="D9" s="7" t="s">
        <v>56</v>
      </c>
      <c r="E9" s="2"/>
      <c r="F9" s="2"/>
      <c r="G9" s="2"/>
      <c r="H9" s="2" t="s">
        <v>18</v>
      </c>
      <c r="I9" s="2"/>
      <c r="J9" s="3">
        <v>5500</v>
      </c>
      <c r="K9" s="3"/>
      <c r="L9" s="3">
        <f t="shared" si="0"/>
        <v>0</v>
      </c>
      <c r="M9" s="3">
        <f t="shared" si="1"/>
        <v>0</v>
      </c>
      <c r="N9" s="3"/>
      <c r="O9" s="3">
        <f t="shared" si="2"/>
        <v>0</v>
      </c>
    </row>
    <row r="10" spans="1:15" ht="201.6" x14ac:dyDescent="0.3">
      <c r="A10" s="2">
        <v>50</v>
      </c>
      <c r="B10" s="2"/>
      <c r="C10" s="2" t="s">
        <v>16</v>
      </c>
      <c r="D10" s="7" t="s">
        <v>57</v>
      </c>
      <c r="E10" s="2"/>
      <c r="F10" s="2"/>
      <c r="G10" s="2"/>
      <c r="H10" s="2" t="s">
        <v>18</v>
      </c>
      <c r="I10" s="2"/>
      <c r="J10" s="3">
        <v>200</v>
      </c>
      <c r="K10" s="3"/>
      <c r="L10" s="3">
        <f t="shared" si="0"/>
        <v>0</v>
      </c>
      <c r="M10" s="3">
        <f t="shared" si="1"/>
        <v>0</v>
      </c>
      <c r="N10" s="3"/>
      <c r="O10" s="3">
        <f t="shared" si="2"/>
        <v>0</v>
      </c>
    </row>
    <row r="11" spans="1:15" x14ac:dyDescent="0.3">
      <c r="E11" s="5"/>
      <c r="I11" t="s">
        <v>23</v>
      </c>
      <c r="J11" s="3"/>
      <c r="K11" s="3"/>
      <c r="L11" s="3"/>
      <c r="M11" s="3">
        <f>SUM(M4:M10)</f>
        <v>0</v>
      </c>
      <c r="N11" s="3"/>
      <c r="O11" s="3">
        <f>SUM(O4:O10)</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
  <sheetViews>
    <sheetView workbookViewId="0">
      <selection activeCell="A2" sqref="A2:O3"/>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58</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57.6" x14ac:dyDescent="0.3">
      <c r="A4" s="2">
        <v>51</v>
      </c>
      <c r="B4" s="2"/>
      <c r="C4" s="2" t="s">
        <v>16</v>
      </c>
      <c r="D4" s="4" t="s">
        <v>59</v>
      </c>
      <c r="E4" s="2"/>
      <c r="F4" s="2"/>
      <c r="G4" s="2"/>
      <c r="H4" s="2" t="s">
        <v>18</v>
      </c>
      <c r="I4" s="2"/>
      <c r="J4" s="3">
        <v>3600</v>
      </c>
      <c r="K4" s="3"/>
      <c r="L4" s="3">
        <f>K4*((100+N4)/100)</f>
        <v>0</v>
      </c>
      <c r="M4" s="3">
        <f>J4*K4</f>
        <v>0</v>
      </c>
      <c r="N4" s="3"/>
      <c r="O4" s="3">
        <f>J4*L4</f>
        <v>0</v>
      </c>
    </row>
    <row r="5" spans="1:15" x14ac:dyDescent="0.3">
      <c r="E5" s="5"/>
      <c r="I5" t="s">
        <v>23</v>
      </c>
      <c r="J5" s="3"/>
      <c r="K5" s="3"/>
      <c r="L5" s="3"/>
      <c r="M5" s="3">
        <f>SUM(M4:M4)</f>
        <v>0</v>
      </c>
      <c r="N5" s="3"/>
      <c r="O5" s="3">
        <f>SUM(O4:O4)</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0"/>
  <sheetViews>
    <sheetView topLeftCell="A9" zoomScale="85" zoomScaleNormal="85" workbookViewId="0">
      <selection activeCell="D9" sqref="D9"/>
    </sheetView>
  </sheetViews>
  <sheetFormatPr defaultRowHeight="14.4" x14ac:dyDescent="0.3"/>
  <cols>
    <col min="1" max="1" width="4.5546875" bestFit="1" customWidth="1"/>
    <col min="2" max="2" width="14.88671875" customWidth="1"/>
    <col min="3" max="3" width="11.6640625" customWidth="1"/>
    <col min="4" max="4" width="99.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60</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408.6" customHeight="1" x14ac:dyDescent="0.3">
      <c r="A4" s="2">
        <v>52</v>
      </c>
      <c r="B4" s="2"/>
      <c r="C4" s="2" t="s">
        <v>16</v>
      </c>
      <c r="D4" s="12" t="s">
        <v>61</v>
      </c>
      <c r="E4" s="2"/>
      <c r="F4" s="2"/>
      <c r="G4" s="2"/>
      <c r="H4" s="2" t="s">
        <v>18</v>
      </c>
      <c r="I4" s="2"/>
      <c r="J4" s="3">
        <v>100</v>
      </c>
      <c r="K4" s="3"/>
      <c r="L4" s="3">
        <f t="shared" ref="L4:L9" si="0">K4*((100+N4)/100)</f>
        <v>0</v>
      </c>
      <c r="M4" s="3">
        <f t="shared" ref="M4:M9" si="1">J4*K4</f>
        <v>0</v>
      </c>
      <c r="N4" s="3"/>
      <c r="O4" s="3">
        <f t="shared" ref="O4:O9" si="2">J4*L4</f>
        <v>0</v>
      </c>
    </row>
    <row r="5" spans="1:15" ht="315" customHeight="1" x14ac:dyDescent="0.3">
      <c r="A5" s="2">
        <v>53</v>
      </c>
      <c r="B5" s="2"/>
      <c r="C5" s="2" t="s">
        <v>16</v>
      </c>
      <c r="D5" s="14" t="s">
        <v>88</v>
      </c>
      <c r="E5" s="2"/>
      <c r="F5" s="2"/>
      <c r="G5" s="2"/>
      <c r="H5" s="2" t="s">
        <v>18</v>
      </c>
      <c r="I5" s="2"/>
      <c r="J5" s="3">
        <v>500</v>
      </c>
      <c r="K5" s="3"/>
      <c r="L5" s="3">
        <f t="shared" si="0"/>
        <v>0</v>
      </c>
      <c r="M5" s="3">
        <f t="shared" si="1"/>
        <v>0</v>
      </c>
      <c r="N5" s="3"/>
      <c r="O5" s="3">
        <f t="shared" si="2"/>
        <v>0</v>
      </c>
    </row>
    <row r="6" spans="1:15" ht="408.6" customHeight="1" x14ac:dyDescent="0.3">
      <c r="A6" s="2">
        <v>54</v>
      </c>
      <c r="B6" s="2"/>
      <c r="C6" s="2" t="s">
        <v>16</v>
      </c>
      <c r="D6" s="12" t="s">
        <v>62</v>
      </c>
      <c r="E6" s="2"/>
      <c r="F6" s="2"/>
      <c r="G6" s="2"/>
      <c r="H6" s="2" t="s">
        <v>18</v>
      </c>
      <c r="I6" s="2"/>
      <c r="J6" s="3">
        <v>1500</v>
      </c>
      <c r="K6" s="3"/>
      <c r="L6" s="3">
        <f t="shared" si="0"/>
        <v>0</v>
      </c>
      <c r="M6" s="3">
        <f t="shared" si="1"/>
        <v>0</v>
      </c>
      <c r="N6" s="3"/>
      <c r="O6" s="3">
        <f t="shared" si="2"/>
        <v>0</v>
      </c>
    </row>
    <row r="7" spans="1:15" ht="360" x14ac:dyDescent="0.3">
      <c r="A7" s="2">
        <v>55</v>
      </c>
      <c r="B7" s="2"/>
      <c r="C7" s="2" t="s">
        <v>16</v>
      </c>
      <c r="D7" s="11" t="s">
        <v>89</v>
      </c>
      <c r="E7" s="2"/>
      <c r="F7" s="2"/>
      <c r="G7" s="2"/>
      <c r="H7" s="2" t="s">
        <v>18</v>
      </c>
      <c r="I7" s="2"/>
      <c r="J7" s="3">
        <v>300</v>
      </c>
      <c r="K7" s="3"/>
      <c r="L7" s="3">
        <f t="shared" si="0"/>
        <v>0</v>
      </c>
      <c r="M7" s="3">
        <f t="shared" si="1"/>
        <v>0</v>
      </c>
      <c r="N7" s="3"/>
      <c r="O7" s="3">
        <f t="shared" si="2"/>
        <v>0</v>
      </c>
    </row>
    <row r="8" spans="1:15" ht="259.2" x14ac:dyDescent="0.3">
      <c r="A8" s="2">
        <v>56</v>
      </c>
      <c r="B8" s="2"/>
      <c r="C8" s="2" t="s">
        <v>16</v>
      </c>
      <c r="D8" s="12" t="s">
        <v>63</v>
      </c>
      <c r="E8" s="2"/>
      <c r="F8" s="2"/>
      <c r="G8" s="2"/>
      <c r="H8" s="2" t="s">
        <v>18</v>
      </c>
      <c r="I8" s="2"/>
      <c r="J8" s="3">
        <v>300</v>
      </c>
      <c r="K8" s="3"/>
      <c r="L8" s="3">
        <f t="shared" si="0"/>
        <v>0</v>
      </c>
      <c r="M8" s="3">
        <f t="shared" si="1"/>
        <v>0</v>
      </c>
      <c r="N8" s="3"/>
      <c r="O8" s="3">
        <f t="shared" si="2"/>
        <v>0</v>
      </c>
    </row>
    <row r="9" spans="1:15" ht="374.4" x14ac:dyDescent="0.3">
      <c r="A9" s="2">
        <v>57</v>
      </c>
      <c r="B9" s="2"/>
      <c r="C9" s="2" t="s">
        <v>16</v>
      </c>
      <c r="D9" s="11" t="s">
        <v>90</v>
      </c>
      <c r="E9" s="2"/>
      <c r="F9" s="2"/>
      <c r="G9" s="2"/>
      <c r="H9" s="2" t="s">
        <v>18</v>
      </c>
      <c r="I9" s="2"/>
      <c r="J9" s="3">
        <v>50</v>
      </c>
      <c r="K9" s="3"/>
      <c r="L9" s="3">
        <f t="shared" si="0"/>
        <v>0</v>
      </c>
      <c r="M9" s="3">
        <f t="shared" si="1"/>
        <v>0</v>
      </c>
      <c r="N9" s="3"/>
      <c r="O9" s="3">
        <f t="shared" si="2"/>
        <v>0</v>
      </c>
    </row>
    <row r="10" spans="1:15" x14ac:dyDescent="0.3">
      <c r="E10" s="5"/>
      <c r="I10" t="s">
        <v>23</v>
      </c>
      <c r="J10" s="3"/>
      <c r="K10" s="3"/>
      <c r="L10" s="3"/>
      <c r="M10" s="3">
        <f>SUM(M4:M9)</f>
        <v>0</v>
      </c>
      <c r="N10" s="3"/>
      <c r="O10" s="3">
        <f>SUM(O4:O9)</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
  <sheetViews>
    <sheetView topLeftCell="A5" workbookViewId="0">
      <selection activeCell="D6" sqref="D6"/>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64</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144" x14ac:dyDescent="0.3">
      <c r="A4" s="2">
        <v>58</v>
      </c>
      <c r="B4" s="2"/>
      <c r="C4" s="2" t="s">
        <v>16</v>
      </c>
      <c r="D4" s="12" t="s">
        <v>65</v>
      </c>
      <c r="E4" s="2"/>
      <c r="F4" s="2"/>
      <c r="G4" s="2"/>
      <c r="H4" s="2" t="s">
        <v>18</v>
      </c>
      <c r="I4" s="2"/>
      <c r="J4" s="3">
        <v>50</v>
      </c>
      <c r="K4" s="3"/>
      <c r="L4" s="3">
        <f>K4*((100+N4)/100)</f>
        <v>0</v>
      </c>
      <c r="M4" s="3">
        <f>J4*K4</f>
        <v>0</v>
      </c>
      <c r="N4" s="3"/>
      <c r="O4" s="3">
        <f>J4*L4</f>
        <v>0</v>
      </c>
    </row>
    <row r="5" spans="1:15" ht="100.8" x14ac:dyDescent="0.3">
      <c r="A5" s="2">
        <v>59</v>
      </c>
      <c r="B5" s="2"/>
      <c r="C5" s="2" t="s">
        <v>16</v>
      </c>
      <c r="D5" s="11" t="s">
        <v>91</v>
      </c>
      <c r="E5" s="2"/>
      <c r="F5" s="2"/>
      <c r="G5" s="2"/>
      <c r="H5" s="2" t="s">
        <v>18</v>
      </c>
      <c r="I5" s="2"/>
      <c r="J5" s="3">
        <v>300</v>
      </c>
      <c r="K5" s="3"/>
      <c r="L5" s="3">
        <f>K5*((100+N5)/100)</f>
        <v>0</v>
      </c>
      <c r="M5" s="3">
        <f>J5*K5</f>
        <v>0</v>
      </c>
      <c r="N5" s="3"/>
      <c r="O5" s="3">
        <f>J5*L5</f>
        <v>0</v>
      </c>
    </row>
    <row r="6" spans="1:15" ht="115.2" x14ac:dyDescent="0.3">
      <c r="A6" s="2">
        <v>60</v>
      </c>
      <c r="B6" s="2"/>
      <c r="C6" s="2" t="s">
        <v>16</v>
      </c>
      <c r="D6" s="12" t="s">
        <v>66</v>
      </c>
      <c r="E6" s="2"/>
      <c r="F6" s="2"/>
      <c r="G6" s="2"/>
      <c r="H6" s="2" t="s">
        <v>18</v>
      </c>
      <c r="I6" s="2"/>
      <c r="J6" s="3">
        <v>50</v>
      </c>
      <c r="K6" s="3"/>
      <c r="L6" s="3">
        <f>K6*((100+N6)/100)</f>
        <v>0</v>
      </c>
      <c r="M6" s="3">
        <f>J6*K6</f>
        <v>0</v>
      </c>
      <c r="N6" s="3"/>
      <c r="O6" s="3">
        <f>J6*L6</f>
        <v>0</v>
      </c>
    </row>
    <row r="7" spans="1:15" x14ac:dyDescent="0.3">
      <c r="E7" s="5"/>
      <c r="I7" t="s">
        <v>23</v>
      </c>
      <c r="J7" s="3"/>
      <c r="K7" s="3"/>
      <c r="L7" s="3"/>
      <c r="M7" s="3">
        <f>SUM(M4:M6)</f>
        <v>0</v>
      </c>
      <c r="N7" s="3"/>
      <c r="O7" s="3">
        <f>SUM(O4:O6)</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55"/>
  <sheetViews>
    <sheetView tabSelected="1" topLeftCell="C1" workbookViewId="0">
      <selection activeCell="F9" sqref="F9"/>
    </sheetView>
  </sheetViews>
  <sheetFormatPr defaultRowHeight="14.4" x14ac:dyDescent="0.3"/>
  <cols>
    <col min="1" max="1" width="45" hidden="1" customWidth="1"/>
    <col min="2" max="2" width="60" hidden="1" customWidth="1"/>
    <col min="3" max="4" width="45" style="6" customWidth="1"/>
  </cols>
  <sheetData>
    <row r="1" spans="3:4" ht="18" x14ac:dyDescent="0.35">
      <c r="C1" s="18" t="s">
        <v>94</v>
      </c>
      <c r="D1" s="19"/>
    </row>
    <row r="2" spans="3:4" x14ac:dyDescent="0.3">
      <c r="C2" s="15" t="s">
        <v>92</v>
      </c>
      <c r="D2" s="15" t="s">
        <v>93</v>
      </c>
    </row>
    <row r="3" spans="3:4" s="6" customFormat="1" ht="17.399999999999999" customHeight="1" x14ac:dyDescent="0.3">
      <c r="C3" s="16" t="s">
        <v>95</v>
      </c>
      <c r="D3" s="17"/>
    </row>
    <row r="4" spans="3:4" x14ac:dyDescent="0.3">
      <c r="C4"/>
      <c r="D4"/>
    </row>
    <row r="5" spans="3:4" ht="18" x14ac:dyDescent="0.35">
      <c r="C5" s="18" t="s">
        <v>96</v>
      </c>
      <c r="D5" s="19"/>
    </row>
    <row r="6" spans="3:4" x14ac:dyDescent="0.3">
      <c r="C6" s="15" t="s">
        <v>92</v>
      </c>
      <c r="D6" s="15" t="s">
        <v>93</v>
      </c>
    </row>
    <row r="7" spans="3:4" x14ac:dyDescent="0.3">
      <c r="C7" t="s">
        <v>95</v>
      </c>
      <c r="D7" s="17"/>
    </row>
    <row r="8" spans="3:4" x14ac:dyDescent="0.3">
      <c r="C8"/>
      <c r="D8"/>
    </row>
    <row r="9" spans="3:4" ht="18" x14ac:dyDescent="0.35">
      <c r="C9" s="18" t="s">
        <v>97</v>
      </c>
      <c r="D9" s="19"/>
    </row>
    <row r="10" spans="3:4" x14ac:dyDescent="0.3">
      <c r="C10" s="15" t="s">
        <v>92</v>
      </c>
      <c r="D10" s="15" t="s">
        <v>93</v>
      </c>
    </row>
    <row r="11" spans="3:4" x14ac:dyDescent="0.3">
      <c r="C11" t="s">
        <v>95</v>
      </c>
      <c r="D11" s="17"/>
    </row>
    <row r="12" spans="3:4" x14ac:dyDescent="0.3">
      <c r="C12"/>
      <c r="D12"/>
    </row>
    <row r="13" spans="3:4" ht="18" x14ac:dyDescent="0.35">
      <c r="C13" s="18" t="s">
        <v>98</v>
      </c>
      <c r="D13" s="19"/>
    </row>
    <row r="14" spans="3:4" x14ac:dyDescent="0.3">
      <c r="C14" s="15" t="s">
        <v>92</v>
      </c>
      <c r="D14" s="15" t="s">
        <v>93</v>
      </c>
    </row>
    <row r="15" spans="3:4" x14ac:dyDescent="0.3">
      <c r="C15" t="s">
        <v>95</v>
      </c>
      <c r="D15" s="17"/>
    </row>
    <row r="16" spans="3:4" x14ac:dyDescent="0.3">
      <c r="C16"/>
      <c r="D16"/>
    </row>
    <row r="17" spans="3:4" ht="18" x14ac:dyDescent="0.35">
      <c r="C17" s="18" t="s">
        <v>99</v>
      </c>
      <c r="D17" s="19"/>
    </row>
    <row r="18" spans="3:4" x14ac:dyDescent="0.3">
      <c r="C18" s="15" t="s">
        <v>92</v>
      </c>
      <c r="D18" s="15" t="s">
        <v>93</v>
      </c>
    </row>
    <row r="19" spans="3:4" x14ac:dyDescent="0.3">
      <c r="C19" t="s">
        <v>95</v>
      </c>
      <c r="D19" s="17"/>
    </row>
    <row r="20" spans="3:4" x14ac:dyDescent="0.3">
      <c r="C20"/>
      <c r="D20"/>
    </row>
    <row r="21" spans="3:4" ht="18" x14ac:dyDescent="0.35">
      <c r="C21" s="18" t="s">
        <v>100</v>
      </c>
      <c r="D21" s="19"/>
    </row>
    <row r="22" spans="3:4" x14ac:dyDescent="0.3">
      <c r="C22" s="15" t="s">
        <v>92</v>
      </c>
      <c r="D22" s="15" t="s">
        <v>93</v>
      </c>
    </row>
    <row r="23" spans="3:4" x14ac:dyDescent="0.3">
      <c r="C23" t="s">
        <v>109</v>
      </c>
      <c r="D23" s="20" t="s">
        <v>110</v>
      </c>
    </row>
    <row r="24" spans="3:4" x14ac:dyDescent="0.3">
      <c r="C24"/>
      <c r="D24"/>
    </row>
    <row r="25" spans="3:4" ht="18" x14ac:dyDescent="0.35">
      <c r="C25" s="18" t="s">
        <v>101</v>
      </c>
      <c r="D25" s="19"/>
    </row>
    <row r="26" spans="3:4" x14ac:dyDescent="0.3">
      <c r="C26" s="15" t="s">
        <v>92</v>
      </c>
      <c r="D26" s="15" t="s">
        <v>93</v>
      </c>
    </row>
    <row r="27" spans="3:4" x14ac:dyDescent="0.3">
      <c r="C27" t="s">
        <v>95</v>
      </c>
      <c r="D27" s="17"/>
    </row>
    <row r="28" spans="3:4" x14ac:dyDescent="0.3">
      <c r="C28"/>
      <c r="D28"/>
    </row>
    <row r="29" spans="3:4" ht="18" x14ac:dyDescent="0.35">
      <c r="C29" s="18" t="s">
        <v>102</v>
      </c>
      <c r="D29" s="19"/>
    </row>
    <row r="30" spans="3:4" x14ac:dyDescent="0.3">
      <c r="C30" s="15" t="s">
        <v>92</v>
      </c>
      <c r="D30" s="15" t="s">
        <v>93</v>
      </c>
    </row>
    <row r="31" spans="3:4" x14ac:dyDescent="0.3">
      <c r="C31" t="s">
        <v>95</v>
      </c>
      <c r="D31" s="17"/>
    </row>
    <row r="32" spans="3:4" x14ac:dyDescent="0.3">
      <c r="C32"/>
      <c r="D32"/>
    </row>
    <row r="33" spans="3:4" ht="18" x14ac:dyDescent="0.35">
      <c r="C33" s="18" t="s">
        <v>103</v>
      </c>
      <c r="D33" s="19"/>
    </row>
    <row r="34" spans="3:4" x14ac:dyDescent="0.3">
      <c r="C34" s="15" t="s">
        <v>92</v>
      </c>
      <c r="D34" s="15" t="s">
        <v>93</v>
      </c>
    </row>
    <row r="35" spans="3:4" x14ac:dyDescent="0.3">
      <c r="C35" t="s">
        <v>95</v>
      </c>
      <c r="D35" s="17"/>
    </row>
    <row r="36" spans="3:4" x14ac:dyDescent="0.3">
      <c r="C36"/>
      <c r="D36"/>
    </row>
    <row r="37" spans="3:4" ht="18" x14ac:dyDescent="0.35">
      <c r="C37" s="18" t="s">
        <v>104</v>
      </c>
      <c r="D37" s="19"/>
    </row>
    <row r="38" spans="3:4" x14ac:dyDescent="0.3">
      <c r="C38" s="15" t="s">
        <v>92</v>
      </c>
      <c r="D38" s="15" t="s">
        <v>93</v>
      </c>
    </row>
    <row r="39" spans="3:4" x14ac:dyDescent="0.3">
      <c r="C39" t="s">
        <v>95</v>
      </c>
      <c r="D39" s="17"/>
    </row>
    <row r="40" spans="3:4" x14ac:dyDescent="0.3">
      <c r="C40"/>
      <c r="D40"/>
    </row>
    <row r="41" spans="3:4" ht="18" x14ac:dyDescent="0.35">
      <c r="C41" s="18" t="s">
        <v>105</v>
      </c>
      <c r="D41" s="19"/>
    </row>
    <row r="42" spans="3:4" x14ac:dyDescent="0.3">
      <c r="C42" s="15" t="s">
        <v>92</v>
      </c>
      <c r="D42" s="15" t="s">
        <v>93</v>
      </c>
    </row>
    <row r="43" spans="3:4" x14ac:dyDescent="0.3">
      <c r="C43" t="s">
        <v>95</v>
      </c>
      <c r="D43" s="17"/>
    </row>
    <row r="44" spans="3:4" x14ac:dyDescent="0.3">
      <c r="C44"/>
      <c r="D44"/>
    </row>
    <row r="45" spans="3:4" ht="18" x14ac:dyDescent="0.35">
      <c r="C45" s="18" t="s">
        <v>106</v>
      </c>
      <c r="D45" s="19"/>
    </row>
    <row r="46" spans="3:4" x14ac:dyDescent="0.3">
      <c r="C46" s="15" t="s">
        <v>92</v>
      </c>
      <c r="D46" s="15" t="s">
        <v>93</v>
      </c>
    </row>
    <row r="47" spans="3:4" x14ac:dyDescent="0.3">
      <c r="C47" t="s">
        <v>95</v>
      </c>
      <c r="D47" s="17"/>
    </row>
    <row r="48" spans="3:4" x14ac:dyDescent="0.3">
      <c r="C48"/>
      <c r="D48"/>
    </row>
    <row r="49" spans="3:4" ht="18" x14ac:dyDescent="0.35">
      <c r="C49" s="18" t="s">
        <v>107</v>
      </c>
      <c r="D49" s="19"/>
    </row>
    <row r="50" spans="3:4" x14ac:dyDescent="0.3">
      <c r="C50" s="15" t="s">
        <v>92</v>
      </c>
      <c r="D50" s="15" t="s">
        <v>93</v>
      </c>
    </row>
    <row r="51" spans="3:4" x14ac:dyDescent="0.3">
      <c r="C51" t="s">
        <v>95</v>
      </c>
      <c r="D51" s="17"/>
    </row>
    <row r="52" spans="3:4" x14ac:dyDescent="0.3">
      <c r="C52"/>
      <c r="D52"/>
    </row>
    <row r="53" spans="3:4" ht="18" x14ac:dyDescent="0.35">
      <c r="C53" s="18" t="s">
        <v>108</v>
      </c>
      <c r="D53" s="19"/>
    </row>
    <row r="54" spans="3:4" x14ac:dyDescent="0.3">
      <c r="C54" s="15" t="s">
        <v>92</v>
      </c>
      <c r="D54" s="15" t="s">
        <v>93</v>
      </c>
    </row>
    <row r="55" spans="3:4" x14ac:dyDescent="0.3">
      <c r="C55" t="s">
        <v>95</v>
      </c>
      <c r="D55" s="17"/>
    </row>
  </sheetData>
  <sheetProtection formatCells="0" formatColumns="0" formatRows="0" insertColumns="0" insertRows="0" insertHyperlinks="0" deleteColumns="0" deleteRows="0" sort="0" autoFilter="0" pivotTables="0"/>
  <mergeCells count="14">
    <mergeCell ref="C49:D49"/>
    <mergeCell ref="C53:D53"/>
    <mergeCell ref="C25:D25"/>
    <mergeCell ref="C29:D29"/>
    <mergeCell ref="C33:D33"/>
    <mergeCell ref="C37:D37"/>
    <mergeCell ref="C41:D41"/>
    <mergeCell ref="C45:D45"/>
    <mergeCell ref="C21:D21"/>
    <mergeCell ref="C1:D1"/>
    <mergeCell ref="C5:D5"/>
    <mergeCell ref="C9:D9"/>
    <mergeCell ref="C13:D13"/>
    <mergeCell ref="C17:D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
  <sheetViews>
    <sheetView workbookViewId="0">
      <selection activeCell="D4" sqref="D4"/>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24</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244.8" x14ac:dyDescent="0.3">
      <c r="A4" s="2">
        <v>6</v>
      </c>
      <c r="B4" s="2"/>
      <c r="C4" s="2" t="s">
        <v>16</v>
      </c>
      <c r="D4" s="14" t="s">
        <v>67</v>
      </c>
      <c r="E4" s="2"/>
      <c r="F4" s="2"/>
      <c r="G4" s="2"/>
      <c r="H4" s="2" t="s">
        <v>18</v>
      </c>
      <c r="I4" s="2"/>
      <c r="J4" s="3">
        <v>1000</v>
      </c>
      <c r="K4" s="3"/>
      <c r="L4" s="3">
        <f>K4*((100+N4)/100)</f>
        <v>0</v>
      </c>
      <c r="M4" s="3">
        <f>J4*K4</f>
        <v>0</v>
      </c>
      <c r="N4" s="3"/>
      <c r="O4" s="3">
        <f>J4*L4</f>
        <v>0</v>
      </c>
    </row>
    <row r="5" spans="1:15" x14ac:dyDescent="0.3">
      <c r="E5" s="5"/>
      <c r="I5" t="s">
        <v>23</v>
      </c>
      <c r="J5" s="3"/>
      <c r="K5" s="3"/>
      <c r="L5" s="3"/>
      <c r="M5" s="3">
        <f>SUM(M4:M4)</f>
        <v>0</v>
      </c>
      <c r="N5" s="3"/>
      <c r="O5" s="3">
        <f>SUM(O4:O4)</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
  <sheetViews>
    <sheetView workbookViewId="0">
      <selection activeCell="D4" sqref="D4"/>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25</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259.2" x14ac:dyDescent="0.3">
      <c r="A4" s="2">
        <v>7</v>
      </c>
      <c r="B4" s="2"/>
      <c r="C4" s="2" t="s">
        <v>16</v>
      </c>
      <c r="D4" s="14" t="s">
        <v>68</v>
      </c>
      <c r="E4" s="2"/>
      <c r="F4" s="2"/>
      <c r="G4" s="2"/>
      <c r="H4" s="2" t="s">
        <v>18</v>
      </c>
      <c r="I4" s="2"/>
      <c r="J4" s="3">
        <v>20</v>
      </c>
      <c r="K4" s="3"/>
      <c r="L4" s="3">
        <f>K4*((100+N4)/100)</f>
        <v>0</v>
      </c>
      <c r="M4" s="3">
        <f>J4*K4</f>
        <v>0</v>
      </c>
      <c r="N4" s="3"/>
      <c r="O4" s="3">
        <f>J4*L4</f>
        <v>0</v>
      </c>
    </row>
    <row r="5" spans="1:15" x14ac:dyDescent="0.3">
      <c r="E5" s="5"/>
      <c r="I5" t="s">
        <v>23</v>
      </c>
      <c r="J5" s="3"/>
      <c r="K5" s="3"/>
      <c r="L5" s="3"/>
      <c r="M5" s="3">
        <f>SUM(M4:M4)</f>
        <v>0</v>
      </c>
      <c r="N5" s="3"/>
      <c r="O5" s="3">
        <f>SUM(O4:O4)</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topLeftCell="A2" workbookViewId="0">
      <selection activeCell="E9" sqref="E9"/>
    </sheetView>
  </sheetViews>
  <sheetFormatPr defaultRowHeight="14.4" x14ac:dyDescent="0.3"/>
  <cols>
    <col min="1" max="1" width="4.5546875" bestFit="1" customWidth="1"/>
    <col min="2" max="2" width="14.88671875" customWidth="1"/>
    <col min="3" max="3" width="11.6640625" customWidth="1"/>
    <col min="4" max="4" width="66.10937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26</v>
      </c>
    </row>
    <row r="2" spans="1:15" s="6" customFormat="1" ht="45.6" customHeight="1"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211.2" customHeight="1" x14ac:dyDescent="0.3">
      <c r="A4" s="2">
        <v>8</v>
      </c>
      <c r="B4" s="2"/>
      <c r="C4" s="2" t="s">
        <v>16</v>
      </c>
      <c r="D4" s="11" t="s">
        <v>27</v>
      </c>
      <c r="E4" s="2"/>
      <c r="F4" s="2"/>
      <c r="G4" s="2"/>
      <c r="H4" s="2" t="s">
        <v>18</v>
      </c>
      <c r="I4" s="2"/>
      <c r="J4" s="3">
        <v>2000</v>
      </c>
      <c r="K4" s="3"/>
      <c r="L4" s="3">
        <f t="shared" ref="L4:L9" si="0">K4*((100+N4)/100)</f>
        <v>0</v>
      </c>
      <c r="M4" s="3">
        <f t="shared" ref="M4:M9" si="1">J4*K4</f>
        <v>0</v>
      </c>
      <c r="N4" s="3"/>
      <c r="O4" s="3">
        <f t="shared" ref="O4:O9" si="2">J4*L4</f>
        <v>0</v>
      </c>
    </row>
    <row r="5" spans="1:15" ht="198.6" customHeight="1" x14ac:dyDescent="0.3">
      <c r="A5" s="2">
        <v>9</v>
      </c>
      <c r="B5" s="2"/>
      <c r="C5" s="2" t="s">
        <v>16</v>
      </c>
      <c r="D5" s="11" t="s">
        <v>70</v>
      </c>
      <c r="E5" s="2"/>
      <c r="F5" s="2"/>
      <c r="G5" s="2"/>
      <c r="H5" s="2" t="s">
        <v>18</v>
      </c>
      <c r="I5" s="2"/>
      <c r="J5" s="3">
        <v>2000</v>
      </c>
      <c r="K5" s="3"/>
      <c r="L5" s="3">
        <f t="shared" si="0"/>
        <v>0</v>
      </c>
      <c r="M5" s="3">
        <f t="shared" si="1"/>
        <v>0</v>
      </c>
      <c r="N5" s="3"/>
      <c r="O5" s="3">
        <f t="shared" si="2"/>
        <v>0</v>
      </c>
    </row>
    <row r="6" spans="1:15" ht="86.4" x14ac:dyDescent="0.3">
      <c r="A6" s="2">
        <v>10</v>
      </c>
      <c r="B6" s="2"/>
      <c r="C6" s="2" t="s">
        <v>16</v>
      </c>
      <c r="D6" s="12" t="s">
        <v>28</v>
      </c>
      <c r="E6" s="2"/>
      <c r="F6" s="2"/>
      <c r="G6" s="2"/>
      <c r="H6" s="2" t="s">
        <v>18</v>
      </c>
      <c r="I6" s="2"/>
      <c r="J6" s="3">
        <v>100</v>
      </c>
      <c r="K6" s="3"/>
      <c r="L6" s="3">
        <f t="shared" si="0"/>
        <v>0</v>
      </c>
      <c r="M6" s="3">
        <f t="shared" si="1"/>
        <v>0</v>
      </c>
      <c r="N6" s="3"/>
      <c r="O6" s="3">
        <f t="shared" si="2"/>
        <v>0</v>
      </c>
    </row>
    <row r="7" spans="1:15" ht="158.4" x14ac:dyDescent="0.3">
      <c r="A7" s="2">
        <v>11</v>
      </c>
      <c r="B7" s="2"/>
      <c r="C7" s="2" t="s">
        <v>16</v>
      </c>
      <c r="D7" s="12" t="s">
        <v>29</v>
      </c>
      <c r="E7" s="2"/>
      <c r="F7" s="2"/>
      <c r="G7" s="2"/>
      <c r="H7" s="2" t="s">
        <v>18</v>
      </c>
      <c r="I7" s="2"/>
      <c r="J7" s="3">
        <v>3000</v>
      </c>
      <c r="K7" s="3"/>
      <c r="L7" s="3">
        <f t="shared" si="0"/>
        <v>0</v>
      </c>
      <c r="M7" s="3">
        <f t="shared" si="1"/>
        <v>0</v>
      </c>
      <c r="N7" s="3"/>
      <c r="O7" s="3">
        <f t="shared" si="2"/>
        <v>0</v>
      </c>
    </row>
    <row r="8" spans="1:15" ht="201.6" x14ac:dyDescent="0.3">
      <c r="A8" s="2">
        <v>12</v>
      </c>
      <c r="B8" s="2"/>
      <c r="C8" s="2" t="s">
        <v>16</v>
      </c>
      <c r="D8" s="11" t="s">
        <v>69</v>
      </c>
      <c r="E8" s="2"/>
      <c r="F8" s="2"/>
      <c r="G8" s="2"/>
      <c r="H8" s="2" t="s">
        <v>18</v>
      </c>
      <c r="I8" s="2"/>
      <c r="J8" s="3">
        <v>5</v>
      </c>
      <c r="K8" s="3"/>
      <c r="L8" s="3">
        <f t="shared" si="0"/>
        <v>0</v>
      </c>
      <c r="M8" s="3">
        <f t="shared" si="1"/>
        <v>0</v>
      </c>
      <c r="N8" s="3"/>
      <c r="O8" s="3">
        <f t="shared" si="2"/>
        <v>0</v>
      </c>
    </row>
    <row r="9" spans="1:15" ht="408.6" customHeight="1" x14ac:dyDescent="0.3">
      <c r="A9" s="2">
        <v>13</v>
      </c>
      <c r="B9" s="2"/>
      <c r="C9" s="2" t="s">
        <v>16</v>
      </c>
      <c r="D9" s="11" t="s">
        <v>30</v>
      </c>
      <c r="E9" s="2"/>
      <c r="F9" s="2"/>
      <c r="G9" s="2"/>
      <c r="H9" s="2" t="s">
        <v>18</v>
      </c>
      <c r="I9" s="2"/>
      <c r="J9" s="3">
        <v>300</v>
      </c>
      <c r="K9" s="3"/>
      <c r="L9" s="3">
        <f t="shared" si="0"/>
        <v>0</v>
      </c>
      <c r="M9" s="3">
        <f t="shared" si="1"/>
        <v>0</v>
      </c>
      <c r="N9" s="3"/>
      <c r="O9" s="3">
        <f t="shared" si="2"/>
        <v>0</v>
      </c>
    </row>
    <row r="10" spans="1:15" x14ac:dyDescent="0.3">
      <c r="E10" s="5"/>
      <c r="I10" t="s">
        <v>23</v>
      </c>
      <c r="J10" s="3"/>
      <c r="K10" s="3"/>
      <c r="L10" s="3"/>
      <c r="M10" s="3">
        <f>SUM(M4:M9)</f>
        <v>0</v>
      </c>
      <c r="N10" s="3"/>
      <c r="O10" s="3">
        <f>SUM(O4:O9)</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
  <sheetViews>
    <sheetView workbookViewId="0">
      <selection activeCell="D4" sqref="D4"/>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31</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43.2" x14ac:dyDescent="0.3">
      <c r="A4" s="2">
        <v>14</v>
      </c>
      <c r="B4" s="2"/>
      <c r="C4" s="2" t="s">
        <v>16</v>
      </c>
      <c r="D4" s="7" t="s">
        <v>32</v>
      </c>
      <c r="E4" s="2"/>
      <c r="F4" s="2"/>
      <c r="G4" s="2"/>
      <c r="H4" s="2" t="s">
        <v>18</v>
      </c>
      <c r="I4" s="2"/>
      <c r="J4" s="3">
        <v>500</v>
      </c>
      <c r="K4" s="3"/>
      <c r="L4" s="3">
        <f>K4*((100+N4)/100)</f>
        <v>0</v>
      </c>
      <c r="M4" s="3">
        <f>J4*K4</f>
        <v>0</v>
      </c>
      <c r="N4" s="3"/>
      <c r="O4" s="3">
        <f>J4*L4</f>
        <v>0</v>
      </c>
    </row>
    <row r="5" spans="1:15" x14ac:dyDescent="0.3">
      <c r="E5" s="5"/>
      <c r="I5" t="s">
        <v>23</v>
      </c>
      <c r="J5" s="3"/>
      <c r="K5" s="3"/>
      <c r="L5" s="3"/>
      <c r="M5" s="3">
        <f>SUM(M4:M4)</f>
        <v>0</v>
      </c>
      <c r="N5" s="3"/>
      <c r="O5" s="3">
        <f>SUM(O4:O4)</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
  <sheetViews>
    <sheetView topLeftCell="B5" workbookViewId="0">
      <selection activeCell="D4" sqref="D4"/>
    </sheetView>
  </sheetViews>
  <sheetFormatPr defaultRowHeight="14.4" x14ac:dyDescent="0.3"/>
  <cols>
    <col min="1" max="1" width="4.5546875" bestFit="1" customWidth="1"/>
    <col min="2" max="2" width="14.88671875" customWidth="1"/>
    <col min="3" max="3" width="11.6640625" customWidth="1"/>
    <col min="4" max="4" width="96.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33</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ht="21" customHeigh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409.2" customHeight="1" x14ac:dyDescent="0.3">
      <c r="A4" s="2">
        <v>15</v>
      </c>
      <c r="B4" s="2"/>
      <c r="C4" s="2" t="s">
        <v>16</v>
      </c>
      <c r="D4" s="11" t="s">
        <v>71</v>
      </c>
      <c r="E4" s="2"/>
      <c r="F4" s="2"/>
      <c r="G4" s="2"/>
      <c r="H4" s="2" t="s">
        <v>18</v>
      </c>
      <c r="I4" s="2"/>
      <c r="J4" s="3">
        <v>50</v>
      </c>
      <c r="K4" s="3"/>
      <c r="L4" s="3">
        <f>K4*((100+N4)/100)</f>
        <v>0</v>
      </c>
      <c r="M4" s="3">
        <f>J4*K4</f>
        <v>0</v>
      </c>
      <c r="N4" s="3"/>
      <c r="O4" s="3">
        <f>J4*L4</f>
        <v>0</v>
      </c>
    </row>
    <row r="5" spans="1:15" ht="238.8" customHeight="1" x14ac:dyDescent="0.3">
      <c r="A5" s="2">
        <v>16</v>
      </c>
      <c r="B5" s="2"/>
      <c r="C5" s="2" t="s">
        <v>16</v>
      </c>
      <c r="D5" s="12" t="s">
        <v>34</v>
      </c>
      <c r="E5" s="2"/>
      <c r="F5" s="2"/>
      <c r="G5" s="2"/>
      <c r="H5" s="2" t="s">
        <v>18</v>
      </c>
      <c r="I5" s="2"/>
      <c r="J5" s="3">
        <v>300</v>
      </c>
      <c r="K5" s="3"/>
      <c r="L5" s="3">
        <f>K5*((100+N5)/100)</f>
        <v>0</v>
      </c>
      <c r="M5" s="3">
        <f>J5*K5</f>
        <v>0</v>
      </c>
      <c r="N5" s="3"/>
      <c r="O5" s="3">
        <f>J5*L5</f>
        <v>0</v>
      </c>
    </row>
    <row r="6" spans="1:15" x14ac:dyDescent="0.3">
      <c r="E6" s="5"/>
      <c r="I6" t="s">
        <v>23</v>
      </c>
      <c r="J6" s="3"/>
      <c r="K6" s="3"/>
      <c r="L6" s="3"/>
      <c r="M6" s="3">
        <f>SUM(M4:M5)</f>
        <v>0</v>
      </c>
      <c r="N6" s="3"/>
      <c r="O6" s="3">
        <f>SUM(O4:O5)</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
  <sheetViews>
    <sheetView topLeftCell="A7" workbookViewId="0">
      <selection activeCell="D4" sqref="D4"/>
    </sheetView>
  </sheetViews>
  <sheetFormatPr defaultRowHeight="14.4" x14ac:dyDescent="0.3"/>
  <cols>
    <col min="1" max="1" width="4.5546875" bestFit="1" customWidth="1"/>
    <col min="2" max="2" width="14.88671875" customWidth="1"/>
    <col min="3" max="3" width="11.6640625" customWidth="1"/>
    <col min="4" max="4" width="44.332031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35</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ht="100.8" x14ac:dyDescent="0.3">
      <c r="A4" s="2">
        <v>17</v>
      </c>
      <c r="B4" s="2"/>
      <c r="C4" s="2" t="s">
        <v>16</v>
      </c>
      <c r="D4" s="14" t="s">
        <v>72</v>
      </c>
      <c r="E4" s="2"/>
      <c r="F4" s="2"/>
      <c r="G4" s="2"/>
      <c r="H4" s="2" t="s">
        <v>18</v>
      </c>
      <c r="I4" s="2"/>
      <c r="J4" s="3">
        <v>100</v>
      </c>
      <c r="K4" s="3"/>
      <c r="L4" s="3">
        <f t="shared" ref="L4:L11" si="0">K4*((100+N4)/100)</f>
        <v>0</v>
      </c>
      <c r="M4" s="3">
        <f t="shared" ref="M4:M11" si="1">J4*K4</f>
        <v>0</v>
      </c>
      <c r="N4" s="3"/>
      <c r="O4" s="3">
        <f t="shared" ref="O4:O11" si="2">J4*L4</f>
        <v>0</v>
      </c>
    </row>
    <row r="5" spans="1:15" ht="201.6" x14ac:dyDescent="0.3">
      <c r="A5" s="2">
        <v>18</v>
      </c>
      <c r="B5" s="2"/>
      <c r="C5" s="2" t="s">
        <v>16</v>
      </c>
      <c r="D5" s="7" t="s">
        <v>36</v>
      </c>
      <c r="E5" s="2"/>
      <c r="F5" s="2"/>
      <c r="G5" s="2"/>
      <c r="H5" s="2" t="s">
        <v>18</v>
      </c>
      <c r="I5" s="2"/>
      <c r="J5" s="3">
        <v>800</v>
      </c>
      <c r="K5" s="3"/>
      <c r="L5" s="3">
        <f t="shared" si="0"/>
        <v>0</v>
      </c>
      <c r="M5" s="3">
        <f t="shared" si="1"/>
        <v>0</v>
      </c>
      <c r="N5" s="3"/>
      <c r="O5" s="3">
        <f t="shared" si="2"/>
        <v>0</v>
      </c>
    </row>
    <row r="6" spans="1:15" ht="43.2" x14ac:dyDescent="0.3">
      <c r="A6" s="2">
        <v>19</v>
      </c>
      <c r="B6" s="2"/>
      <c r="C6" s="2" t="s">
        <v>16</v>
      </c>
      <c r="D6" s="7" t="s">
        <v>37</v>
      </c>
      <c r="E6" s="2"/>
      <c r="F6" s="2"/>
      <c r="G6" s="2"/>
      <c r="H6" s="2" t="s">
        <v>18</v>
      </c>
      <c r="I6" s="2"/>
      <c r="J6" s="3">
        <v>10</v>
      </c>
      <c r="K6" s="3"/>
      <c r="L6" s="3">
        <f t="shared" si="0"/>
        <v>0</v>
      </c>
      <c r="M6" s="3">
        <f t="shared" si="1"/>
        <v>0</v>
      </c>
      <c r="N6" s="3"/>
      <c r="O6" s="3">
        <f t="shared" si="2"/>
        <v>0</v>
      </c>
    </row>
    <row r="7" spans="1:15" ht="57.6" x14ac:dyDescent="0.3">
      <c r="A7" s="2">
        <v>20</v>
      </c>
      <c r="B7" s="2"/>
      <c r="C7" s="2" t="s">
        <v>16</v>
      </c>
      <c r="D7" s="7" t="s">
        <v>38</v>
      </c>
      <c r="E7" s="2"/>
      <c r="F7" s="2"/>
      <c r="G7" s="2"/>
      <c r="H7" s="2" t="s">
        <v>18</v>
      </c>
      <c r="I7" s="2"/>
      <c r="J7" s="3">
        <v>500</v>
      </c>
      <c r="K7" s="3"/>
      <c r="L7" s="3">
        <f t="shared" si="0"/>
        <v>0</v>
      </c>
      <c r="M7" s="3">
        <f t="shared" si="1"/>
        <v>0</v>
      </c>
      <c r="N7" s="3"/>
      <c r="O7" s="3">
        <f t="shared" si="2"/>
        <v>0</v>
      </c>
    </row>
    <row r="8" spans="1:15" ht="28.8" x14ac:dyDescent="0.3">
      <c r="A8" s="2">
        <v>21</v>
      </c>
      <c r="B8" s="2"/>
      <c r="C8" s="2" t="s">
        <v>16</v>
      </c>
      <c r="D8" s="7" t="s">
        <v>39</v>
      </c>
      <c r="E8" s="2"/>
      <c r="F8" s="2"/>
      <c r="G8" s="2"/>
      <c r="H8" s="2" t="s">
        <v>18</v>
      </c>
      <c r="I8" s="2"/>
      <c r="J8" s="3">
        <v>20</v>
      </c>
      <c r="K8" s="3"/>
      <c r="L8" s="3">
        <f t="shared" si="0"/>
        <v>0</v>
      </c>
      <c r="M8" s="3">
        <f t="shared" si="1"/>
        <v>0</v>
      </c>
      <c r="N8" s="3"/>
      <c r="O8" s="3">
        <f t="shared" si="2"/>
        <v>0</v>
      </c>
    </row>
    <row r="9" spans="1:15" ht="43.2" x14ac:dyDescent="0.3">
      <c r="A9" s="2">
        <v>22</v>
      </c>
      <c r="B9" s="2"/>
      <c r="C9" s="2" t="s">
        <v>16</v>
      </c>
      <c r="D9" s="7" t="s">
        <v>40</v>
      </c>
      <c r="E9" s="2"/>
      <c r="F9" s="2"/>
      <c r="G9" s="2"/>
      <c r="H9" s="2" t="s">
        <v>18</v>
      </c>
      <c r="I9" s="2"/>
      <c r="J9" s="3">
        <v>100</v>
      </c>
      <c r="K9" s="3"/>
      <c r="L9" s="3">
        <f t="shared" si="0"/>
        <v>0</v>
      </c>
      <c r="M9" s="3">
        <f t="shared" si="1"/>
        <v>0</v>
      </c>
      <c r="N9" s="3"/>
      <c r="O9" s="3">
        <f t="shared" si="2"/>
        <v>0</v>
      </c>
    </row>
    <row r="10" spans="1:15" ht="57.6" x14ac:dyDescent="0.3">
      <c r="A10" s="2">
        <v>23</v>
      </c>
      <c r="B10" s="2"/>
      <c r="C10" s="2" t="s">
        <v>16</v>
      </c>
      <c r="D10" s="7" t="s">
        <v>41</v>
      </c>
      <c r="E10" s="2"/>
      <c r="F10" s="2"/>
      <c r="G10" s="2"/>
      <c r="H10" s="2" t="s">
        <v>18</v>
      </c>
      <c r="I10" s="2"/>
      <c r="J10" s="3">
        <v>100</v>
      </c>
      <c r="K10" s="3"/>
      <c r="L10" s="3">
        <f t="shared" si="0"/>
        <v>0</v>
      </c>
      <c r="M10" s="3">
        <f t="shared" si="1"/>
        <v>0</v>
      </c>
      <c r="N10" s="3"/>
      <c r="O10" s="3">
        <f t="shared" si="2"/>
        <v>0</v>
      </c>
    </row>
    <row r="11" spans="1:15" ht="129.6" x14ac:dyDescent="0.3">
      <c r="A11" s="2">
        <v>24</v>
      </c>
      <c r="B11" s="2"/>
      <c r="C11" s="2" t="s">
        <v>16</v>
      </c>
      <c r="D11" s="7" t="s">
        <v>42</v>
      </c>
      <c r="E11" s="2"/>
      <c r="F11" s="2"/>
      <c r="G11" s="2"/>
      <c r="H11" s="2" t="s">
        <v>18</v>
      </c>
      <c r="I11" s="2"/>
      <c r="J11" s="3">
        <v>50</v>
      </c>
      <c r="K11" s="3"/>
      <c r="L11" s="3">
        <f t="shared" si="0"/>
        <v>0</v>
      </c>
      <c r="M11" s="3">
        <f t="shared" si="1"/>
        <v>0</v>
      </c>
      <c r="N11" s="3"/>
      <c r="O11" s="3">
        <f t="shared" si="2"/>
        <v>0</v>
      </c>
    </row>
    <row r="12" spans="1:15" x14ac:dyDescent="0.3">
      <c r="E12" s="5"/>
      <c r="I12" t="s">
        <v>23</v>
      </c>
      <c r="J12" s="3"/>
      <c r="K12" s="3"/>
      <c r="L12" s="3"/>
      <c r="M12" s="3">
        <f>SUM(M4:M11)</f>
        <v>0</v>
      </c>
      <c r="N12" s="3"/>
      <c r="O12" s="3">
        <f>SUM(O4:O11)</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9"/>
  <sheetViews>
    <sheetView topLeftCell="A8" zoomScale="70" zoomScaleNormal="70" workbookViewId="0">
      <selection activeCell="D8" sqref="D8"/>
    </sheetView>
  </sheetViews>
  <sheetFormatPr defaultRowHeight="14.4" x14ac:dyDescent="0.3"/>
  <cols>
    <col min="1" max="1" width="4.5546875" bestFit="1" customWidth="1"/>
    <col min="2" max="2" width="14.88671875" customWidth="1"/>
    <col min="3" max="3" width="11.6640625" customWidth="1"/>
    <col min="4" max="4" width="99.664062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43</v>
      </c>
    </row>
    <row r="2" spans="1:15" s="6" customFormat="1"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s="6" customFormat="1" x14ac:dyDescent="0.3">
      <c r="A3" s="10">
        <v>1</v>
      </c>
      <c r="B3" s="10">
        <v>2</v>
      </c>
      <c r="C3" s="10">
        <v>3</v>
      </c>
      <c r="D3" s="10">
        <v>4</v>
      </c>
      <c r="E3" s="10">
        <v>5</v>
      </c>
      <c r="F3" s="10">
        <v>6</v>
      </c>
      <c r="G3" s="10">
        <v>7</v>
      </c>
      <c r="H3" s="10">
        <v>8</v>
      </c>
      <c r="I3" s="10">
        <v>9</v>
      </c>
      <c r="J3" s="10">
        <v>10</v>
      </c>
      <c r="K3" s="10">
        <v>11</v>
      </c>
      <c r="L3" s="10">
        <v>12</v>
      </c>
      <c r="M3" s="10">
        <v>13</v>
      </c>
      <c r="N3" s="10">
        <v>14</v>
      </c>
      <c r="O3" s="10">
        <v>15</v>
      </c>
    </row>
    <row r="4" spans="1:15" s="6" customFormat="1" ht="408.6" customHeight="1" x14ac:dyDescent="0.3">
      <c r="A4" s="4">
        <v>25</v>
      </c>
      <c r="B4" s="4"/>
      <c r="C4" s="4" t="s">
        <v>16</v>
      </c>
      <c r="D4" s="11" t="s">
        <v>44</v>
      </c>
      <c r="E4" s="4"/>
      <c r="F4" s="4"/>
      <c r="G4" s="4"/>
      <c r="H4" s="4" t="s">
        <v>18</v>
      </c>
      <c r="I4" s="4"/>
      <c r="J4" s="13">
        <v>100</v>
      </c>
      <c r="K4" s="13"/>
      <c r="L4" s="13">
        <f>K4*((100+N4)/100)</f>
        <v>0</v>
      </c>
      <c r="M4" s="13">
        <f>J4*K4</f>
        <v>0</v>
      </c>
      <c r="N4" s="13"/>
      <c r="O4" s="13">
        <f>J4*L4</f>
        <v>0</v>
      </c>
    </row>
    <row r="5" spans="1:15" ht="388.8" x14ac:dyDescent="0.3">
      <c r="A5" s="2">
        <v>26</v>
      </c>
      <c r="B5" s="2"/>
      <c r="C5" s="2" t="s">
        <v>16</v>
      </c>
      <c r="D5" s="11" t="s">
        <v>73</v>
      </c>
      <c r="E5" s="2"/>
      <c r="F5" s="2"/>
      <c r="G5" s="2"/>
      <c r="H5" s="2" t="s">
        <v>18</v>
      </c>
      <c r="I5" s="2"/>
      <c r="J5" s="3">
        <v>500</v>
      </c>
      <c r="K5" s="3"/>
      <c r="L5" s="3">
        <f>K5*((100+N5)/100)</f>
        <v>0</v>
      </c>
      <c r="M5" s="3">
        <f>J5*K5</f>
        <v>0</v>
      </c>
      <c r="N5" s="3"/>
      <c r="O5" s="3">
        <f>J5*L5</f>
        <v>0</v>
      </c>
    </row>
    <row r="6" spans="1:15" ht="374.4" x14ac:dyDescent="0.3">
      <c r="A6" s="2">
        <v>27</v>
      </c>
      <c r="B6" s="2"/>
      <c r="C6" s="2" t="s">
        <v>16</v>
      </c>
      <c r="D6" s="11" t="s">
        <v>74</v>
      </c>
      <c r="E6" s="2"/>
      <c r="F6" s="2"/>
      <c r="G6" s="2"/>
      <c r="H6" s="2" t="s">
        <v>18</v>
      </c>
      <c r="I6" s="2"/>
      <c r="J6" s="3">
        <v>10</v>
      </c>
      <c r="K6" s="3"/>
      <c r="L6" s="3">
        <f>K6*((100+N6)/100)</f>
        <v>0</v>
      </c>
      <c r="M6" s="3">
        <f>J6*K6</f>
        <v>0</v>
      </c>
      <c r="N6" s="3"/>
      <c r="O6" s="3">
        <f>J6*L6</f>
        <v>0</v>
      </c>
    </row>
    <row r="7" spans="1:15" ht="259.2" x14ac:dyDescent="0.3">
      <c r="A7" s="2">
        <v>28</v>
      </c>
      <c r="B7" s="2"/>
      <c r="C7" s="2" t="s">
        <v>16</v>
      </c>
      <c r="D7" s="11" t="s">
        <v>75</v>
      </c>
      <c r="E7" s="2"/>
      <c r="F7" s="2"/>
      <c r="G7" s="2"/>
      <c r="H7" s="2" t="s">
        <v>18</v>
      </c>
      <c r="I7" s="2"/>
      <c r="J7" s="3">
        <v>50</v>
      </c>
      <c r="K7" s="3"/>
      <c r="L7" s="3">
        <f>K7*((100+N7)/100)</f>
        <v>0</v>
      </c>
      <c r="M7" s="3">
        <f>J7*K7</f>
        <v>0</v>
      </c>
      <c r="N7" s="3"/>
      <c r="O7" s="3">
        <f>J7*L7</f>
        <v>0</v>
      </c>
    </row>
    <row r="8" spans="1:15" ht="210" customHeight="1" x14ac:dyDescent="0.3">
      <c r="A8" s="2">
        <v>29</v>
      </c>
      <c r="B8" s="2"/>
      <c r="C8" s="2" t="s">
        <v>16</v>
      </c>
      <c r="D8" s="12" t="s">
        <v>45</v>
      </c>
      <c r="E8" s="2"/>
      <c r="F8" s="2"/>
      <c r="G8" s="2"/>
      <c r="H8" s="2" t="s">
        <v>18</v>
      </c>
      <c r="I8" s="2"/>
      <c r="J8" s="3">
        <v>50</v>
      </c>
      <c r="K8" s="3"/>
      <c r="L8" s="3">
        <f>K8*((100+N8)/100)</f>
        <v>0</v>
      </c>
      <c r="M8" s="3">
        <f>J8*K8</f>
        <v>0</v>
      </c>
      <c r="N8" s="3"/>
      <c r="O8" s="3">
        <f>J8*L8</f>
        <v>0</v>
      </c>
    </row>
    <row r="9" spans="1:15" x14ac:dyDescent="0.3">
      <c r="E9" s="5"/>
      <c r="I9" t="s">
        <v>23</v>
      </c>
      <c r="J9" s="3"/>
      <c r="K9" s="3"/>
      <c r="L9" s="3"/>
      <c r="M9" s="3">
        <f>SUM(M4:M8)</f>
        <v>0</v>
      </c>
      <c r="N9" s="3"/>
      <c r="O9" s="3">
        <f>SUM(O4:O8)</f>
        <v>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1"/>
  <sheetViews>
    <sheetView topLeftCell="A4" workbookViewId="0">
      <selection activeCell="B10" sqref="B10"/>
    </sheetView>
  </sheetViews>
  <sheetFormatPr defaultRowHeight="14.4" x14ac:dyDescent="0.3"/>
  <cols>
    <col min="1" max="1" width="4.5546875" bestFit="1" customWidth="1"/>
    <col min="2" max="2" width="14.88671875" customWidth="1"/>
    <col min="3" max="3" width="11.6640625" customWidth="1"/>
    <col min="4" max="4" width="49.5546875" customWidth="1"/>
    <col min="5" max="5" width="17.33203125" customWidth="1"/>
    <col min="6" max="6" width="18.6640625" customWidth="1"/>
    <col min="7" max="7" width="15.5546875" customWidth="1"/>
    <col min="8" max="8" width="10.33203125" customWidth="1"/>
    <col min="9" max="9" width="11.44140625" customWidth="1"/>
    <col min="10" max="10" width="10.44140625" customWidth="1"/>
    <col min="11" max="11" width="12.77734375" customWidth="1"/>
    <col min="12" max="12" width="13.88671875" customWidth="1"/>
    <col min="13" max="13" width="13.21875" customWidth="1"/>
    <col min="14" max="14" width="7" bestFit="1" customWidth="1"/>
    <col min="15" max="15" width="15.21875" customWidth="1"/>
  </cols>
  <sheetData>
    <row r="1" spans="1:15" ht="18" x14ac:dyDescent="0.35">
      <c r="F1" s="1" t="s">
        <v>46</v>
      </c>
    </row>
    <row r="2" spans="1:15" ht="57.6" x14ac:dyDescent="0.3">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pans="1:15" x14ac:dyDescent="0.3">
      <c r="A3" s="9">
        <v>1</v>
      </c>
      <c r="B3" s="9">
        <v>2</v>
      </c>
      <c r="C3" s="9">
        <v>3</v>
      </c>
      <c r="D3" s="9">
        <v>4</v>
      </c>
      <c r="E3" s="9">
        <v>5</v>
      </c>
      <c r="F3" s="9">
        <v>6</v>
      </c>
      <c r="G3" s="9">
        <v>7</v>
      </c>
      <c r="H3" s="9">
        <v>8</v>
      </c>
      <c r="I3" s="9">
        <v>9</v>
      </c>
      <c r="J3" s="9">
        <v>10</v>
      </c>
      <c r="K3" s="9">
        <v>11</v>
      </c>
      <c r="L3" s="9">
        <v>12</v>
      </c>
      <c r="M3" s="9">
        <v>13</v>
      </c>
      <c r="N3" s="9">
        <v>14</v>
      </c>
      <c r="O3" s="9">
        <v>15</v>
      </c>
    </row>
    <row r="4" spans="1:15" ht="244.8" x14ac:dyDescent="0.3">
      <c r="A4" s="2">
        <v>30</v>
      </c>
      <c r="B4" s="2"/>
      <c r="C4" s="2" t="s">
        <v>16</v>
      </c>
      <c r="D4" s="14" t="s">
        <v>76</v>
      </c>
      <c r="E4" s="2"/>
      <c r="F4" s="2"/>
      <c r="G4" s="2"/>
      <c r="H4" s="2" t="s">
        <v>18</v>
      </c>
      <c r="I4" s="2"/>
      <c r="J4" s="3">
        <v>600</v>
      </c>
      <c r="K4" s="3"/>
      <c r="L4" s="3">
        <f t="shared" ref="L4:L10" si="0">K4*((100+N4)/100)</f>
        <v>0</v>
      </c>
      <c r="M4" s="3">
        <f t="shared" ref="M4:M10" si="1">J4*K4</f>
        <v>0</v>
      </c>
      <c r="N4" s="3"/>
      <c r="O4" s="3">
        <f t="shared" ref="O4:O10" si="2">J4*L4</f>
        <v>0</v>
      </c>
    </row>
    <row r="5" spans="1:15" ht="230.4" x14ac:dyDescent="0.3">
      <c r="A5" s="2">
        <v>31</v>
      </c>
      <c r="B5" s="2"/>
      <c r="C5" s="2" t="s">
        <v>16</v>
      </c>
      <c r="D5" s="14" t="s">
        <v>77</v>
      </c>
      <c r="E5" s="2"/>
      <c r="F5" s="2"/>
      <c r="G5" s="2"/>
      <c r="H5" s="2" t="s">
        <v>18</v>
      </c>
      <c r="I5" s="2"/>
      <c r="J5" s="3">
        <v>600</v>
      </c>
      <c r="K5" s="3"/>
      <c r="L5" s="3">
        <f t="shared" si="0"/>
        <v>0</v>
      </c>
      <c r="M5" s="3">
        <f t="shared" si="1"/>
        <v>0</v>
      </c>
      <c r="N5" s="3"/>
      <c r="O5" s="3">
        <f t="shared" si="2"/>
        <v>0</v>
      </c>
    </row>
    <row r="6" spans="1:15" ht="403.2" x14ac:dyDescent="0.3">
      <c r="A6" s="2">
        <v>32</v>
      </c>
      <c r="B6" s="2"/>
      <c r="C6" s="2" t="s">
        <v>16</v>
      </c>
      <c r="D6" s="11" t="s">
        <v>78</v>
      </c>
      <c r="E6" s="2"/>
      <c r="F6" s="2"/>
      <c r="G6" s="2"/>
      <c r="H6" s="2" t="s">
        <v>18</v>
      </c>
      <c r="I6" s="2"/>
      <c r="J6" s="3">
        <v>50</v>
      </c>
      <c r="K6" s="3"/>
      <c r="L6" s="3">
        <f t="shared" si="0"/>
        <v>0</v>
      </c>
      <c r="M6" s="3">
        <f t="shared" si="1"/>
        <v>0</v>
      </c>
      <c r="N6" s="3"/>
      <c r="O6" s="3">
        <f t="shared" si="2"/>
        <v>0</v>
      </c>
    </row>
    <row r="7" spans="1:15" ht="409.6" x14ac:dyDescent="0.3">
      <c r="A7" s="2">
        <v>33</v>
      </c>
      <c r="B7" s="2"/>
      <c r="C7" s="2" t="s">
        <v>16</v>
      </c>
      <c r="D7" s="14" t="s">
        <v>79</v>
      </c>
      <c r="E7" s="2"/>
      <c r="F7" s="2"/>
      <c r="G7" s="2"/>
      <c r="H7" s="2" t="s">
        <v>18</v>
      </c>
      <c r="I7" s="2"/>
      <c r="J7" s="3">
        <v>50</v>
      </c>
      <c r="K7" s="3"/>
      <c r="L7" s="3">
        <f t="shared" si="0"/>
        <v>0</v>
      </c>
      <c r="M7" s="3">
        <f t="shared" si="1"/>
        <v>0</v>
      </c>
      <c r="N7" s="3"/>
      <c r="O7" s="3">
        <f t="shared" si="2"/>
        <v>0</v>
      </c>
    </row>
    <row r="8" spans="1:15" ht="187.2" x14ac:dyDescent="0.3">
      <c r="A8" s="2">
        <v>34</v>
      </c>
      <c r="B8" s="2"/>
      <c r="C8" s="2" t="s">
        <v>16</v>
      </c>
      <c r="D8" s="14" t="s">
        <v>80</v>
      </c>
      <c r="E8" s="2"/>
      <c r="F8" s="2"/>
      <c r="G8" s="2"/>
      <c r="H8" s="2" t="s">
        <v>18</v>
      </c>
      <c r="I8" s="2"/>
      <c r="J8" s="3">
        <v>25</v>
      </c>
      <c r="K8" s="3"/>
      <c r="L8" s="3">
        <f t="shared" si="0"/>
        <v>0</v>
      </c>
      <c r="M8" s="3">
        <f t="shared" si="1"/>
        <v>0</v>
      </c>
      <c r="N8" s="3"/>
      <c r="O8" s="3">
        <f t="shared" si="2"/>
        <v>0</v>
      </c>
    </row>
    <row r="9" spans="1:15" ht="129.6" x14ac:dyDescent="0.3">
      <c r="A9" s="2">
        <v>35</v>
      </c>
      <c r="B9" s="2"/>
      <c r="C9" s="2" t="s">
        <v>16</v>
      </c>
      <c r="D9" s="14" t="s">
        <v>81</v>
      </c>
      <c r="E9" s="2"/>
      <c r="F9" s="2"/>
      <c r="G9" s="2"/>
      <c r="H9" s="2" t="s">
        <v>18</v>
      </c>
      <c r="I9" s="2"/>
      <c r="J9" s="3">
        <v>300</v>
      </c>
      <c r="K9" s="3"/>
      <c r="L9" s="3">
        <f t="shared" si="0"/>
        <v>0</v>
      </c>
      <c r="M9" s="3">
        <f t="shared" si="1"/>
        <v>0</v>
      </c>
      <c r="N9" s="3"/>
      <c r="O9" s="3">
        <f t="shared" si="2"/>
        <v>0</v>
      </c>
    </row>
    <row r="10" spans="1:15" ht="216" x14ac:dyDescent="0.3">
      <c r="A10" s="2">
        <v>36</v>
      </c>
      <c r="B10" s="2"/>
      <c r="C10" s="2" t="s">
        <v>16</v>
      </c>
      <c r="D10" s="14" t="s">
        <v>82</v>
      </c>
      <c r="E10" s="2"/>
      <c r="F10" s="2"/>
      <c r="G10" s="2"/>
      <c r="H10" s="2" t="s">
        <v>18</v>
      </c>
      <c r="I10" s="2"/>
      <c r="J10" s="3">
        <v>30</v>
      </c>
      <c r="K10" s="3"/>
      <c r="L10" s="3">
        <f t="shared" si="0"/>
        <v>0</v>
      </c>
      <c r="M10" s="3">
        <f t="shared" si="1"/>
        <v>0</v>
      </c>
      <c r="N10" s="3"/>
      <c r="O10" s="3">
        <f t="shared" si="2"/>
        <v>0</v>
      </c>
    </row>
    <row r="11" spans="1:15" x14ac:dyDescent="0.3">
      <c r="E11" s="5"/>
      <c r="I11" t="s">
        <v>23</v>
      </c>
      <c r="J11" s="3"/>
      <c r="K11" s="3"/>
      <c r="L11" s="3"/>
      <c r="M11" s="3">
        <f>SUM(M4:M10)</f>
        <v>0</v>
      </c>
      <c r="N11" s="3"/>
      <c r="O11" s="3">
        <f>SUM(O4:O10)</f>
        <v>0</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15</vt:i4>
      </vt:variant>
    </vt:vector>
  </HeadingPairs>
  <TitlesOfParts>
    <vt:vector size="15" baseType="lpstr">
      <vt:lpstr>Pakiet nr 1</vt:lpstr>
      <vt:lpstr>Pakiet nr 10</vt:lpstr>
      <vt:lpstr>Pakiet nr 11</vt:lpstr>
      <vt:lpstr>Pakiet nr 12</vt:lpstr>
      <vt:lpstr>Pakiet nr 13</vt:lpstr>
      <vt:lpstr>Pakiet nr 14</vt:lpstr>
      <vt:lpstr>Pakiet nr 2</vt:lpstr>
      <vt:lpstr>Pakiet nr 3</vt:lpstr>
      <vt:lpstr>Pakiet nr 4</vt:lpstr>
      <vt:lpstr>Pakiet nr 5</vt:lpstr>
      <vt:lpstr>Pakiet nr 6</vt:lpstr>
      <vt:lpstr>Pakiet nr 7</vt:lpstr>
      <vt:lpstr>Pakiet nr 8</vt:lpstr>
      <vt:lpstr>Pakiet nr 9</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ZamPub</cp:lastModifiedBy>
  <dcterms:created xsi:type="dcterms:W3CDTF">2019-03-06T11:29:41Z</dcterms:created>
  <dcterms:modified xsi:type="dcterms:W3CDTF">2019-03-12T06:54:15Z</dcterms:modified>
  <cp:category/>
</cp:coreProperties>
</file>