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3\Ustawa\67 PN 23 Patomorfologia\(2)Dokumentacja postepowania opublikowana w portalu w dniu wszczęcia\"/>
    </mc:Choice>
  </mc:AlternateContent>
  <xr:revisionPtr revIDLastSave="0" documentId="13_ncr:1_{BEAFF25E-F408-45B6-A2CF-18126297A37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KASETKI HISTOPATOLOGICZNE" sheetId="1" r:id="rId1"/>
    <sheet name="ODCZYNNIKI I POZOSTAŁY ASORTYM" sheetId="2" r:id="rId2"/>
    <sheet name="ŻYLETKI MIKROTOMOWE" sheetId="3" r:id="rId3"/>
  </sheets>
  <calcPr calcId="181029"/>
</workbook>
</file>

<file path=xl/calcChain.xml><?xml version="1.0" encoding="utf-8"?>
<calcChain xmlns="http://schemas.openxmlformats.org/spreadsheetml/2006/main">
  <c r="M8" i="3" l="1"/>
  <c r="L8" i="3"/>
  <c r="O8" i="3" s="1"/>
  <c r="M7" i="3"/>
  <c r="L7" i="3"/>
  <c r="O7" i="3" s="1"/>
  <c r="M6" i="3"/>
  <c r="L6" i="3"/>
  <c r="O6" i="3" s="1"/>
  <c r="M5" i="3"/>
  <c r="L5" i="3"/>
  <c r="O5" i="3" s="1"/>
  <c r="M4" i="3"/>
  <c r="M9" i="3" s="1"/>
  <c r="L4" i="3"/>
  <c r="O4" i="3" s="1"/>
  <c r="M24" i="2"/>
  <c r="L24" i="2"/>
  <c r="O24" i="2" s="1"/>
  <c r="M23" i="2"/>
  <c r="L23" i="2"/>
  <c r="O23" i="2" s="1"/>
  <c r="M22" i="2"/>
  <c r="L22" i="2"/>
  <c r="O22" i="2" s="1"/>
  <c r="M21" i="2"/>
  <c r="L21" i="2"/>
  <c r="O21" i="2" s="1"/>
  <c r="M20" i="2"/>
  <c r="L20" i="2"/>
  <c r="O20" i="2" s="1"/>
  <c r="M19" i="2"/>
  <c r="L19" i="2"/>
  <c r="O19" i="2" s="1"/>
  <c r="M18" i="2"/>
  <c r="L18" i="2"/>
  <c r="O18" i="2" s="1"/>
  <c r="M17" i="2"/>
  <c r="L17" i="2"/>
  <c r="O17" i="2" s="1"/>
  <c r="M16" i="2"/>
  <c r="L16" i="2"/>
  <c r="O16" i="2" s="1"/>
  <c r="M15" i="2"/>
  <c r="L15" i="2"/>
  <c r="O15" i="2" s="1"/>
  <c r="M14" i="2"/>
  <c r="L14" i="2"/>
  <c r="O14" i="2" s="1"/>
  <c r="M13" i="2"/>
  <c r="L13" i="2"/>
  <c r="O13" i="2" s="1"/>
  <c r="M12" i="2"/>
  <c r="L12" i="2"/>
  <c r="O12" i="2" s="1"/>
  <c r="M11" i="2"/>
  <c r="L11" i="2"/>
  <c r="O11" i="2" s="1"/>
  <c r="M10" i="2"/>
  <c r="L10" i="2"/>
  <c r="O10" i="2" s="1"/>
  <c r="O9" i="2"/>
  <c r="M9" i="2"/>
  <c r="L9" i="2"/>
  <c r="M8" i="2"/>
  <c r="L8" i="2"/>
  <c r="O8" i="2" s="1"/>
  <c r="M7" i="2"/>
  <c r="L7" i="2"/>
  <c r="O7" i="2" s="1"/>
  <c r="M6" i="2"/>
  <c r="L6" i="2"/>
  <c r="O6" i="2" s="1"/>
  <c r="O5" i="2"/>
  <c r="M5" i="2"/>
  <c r="L5" i="2"/>
  <c r="M4" i="2"/>
  <c r="L4" i="2"/>
  <c r="O4" i="2" s="1"/>
  <c r="O6" i="1"/>
  <c r="M6" i="1"/>
  <c r="O5" i="1"/>
  <c r="M5" i="1"/>
  <c r="L5" i="1"/>
  <c r="O4" i="1"/>
  <c r="M4" i="1"/>
  <c r="L4" i="1"/>
  <c r="O9" i="3" l="1"/>
</calcChain>
</file>

<file path=xl/sharedStrings.xml><?xml version="1.0" encoding="utf-8"?>
<sst xmlns="http://schemas.openxmlformats.org/spreadsheetml/2006/main" count="155" uniqueCount="66">
  <si>
    <t>KASETKI HISTOPATOLOGICZNE</t>
  </si>
  <si>
    <t>LP.</t>
  </si>
  <si>
    <t>Indeks produktu u dostawcy- 20 znaków</t>
  </si>
  <si>
    <t>Nazwa produktu u dostawcy - pełna nazwa handlowa - 120 znaków</t>
  </si>
  <si>
    <t>Nazwa producenta</t>
  </si>
  <si>
    <t>Wielkość opakowania</t>
  </si>
  <si>
    <t>Ilość zamawiana</t>
  </si>
  <si>
    <t>VAT %</t>
  </si>
  <si>
    <t>312_02_08</t>
  </si>
  <si>
    <t>szt.</t>
  </si>
  <si>
    <t>Kasetki biopsyjne
Kasetki biopsyjne z plastikową przykrywką. bez zawiasów z przełamywaną przykrywką: 64 prostokątne otwory o wymiarach 1x5 mm w przykrywce kasetki:  216 kwadratowe otwory do przepływu odczynników o wym. 1 x 1 mm w podstawie kasetki, 224 kwadratowych otworów o wymiarach 1 x 1 mm w przykrywce kasetki.</t>
  </si>
  <si>
    <t>Razem</t>
  </si>
  <si>
    <t>ODCZYNNIKI I POZOSTAŁY ASORTYMENT</t>
  </si>
  <si>
    <t>312_03_08</t>
  </si>
  <si>
    <t>CONSUL MOUNT HISTOLOGY 500 ML,EP-9990440</t>
  </si>
  <si>
    <t>op</t>
  </si>
  <si>
    <t>500ml</t>
  </si>
  <si>
    <t>HARRIS ACIDIFIED -, EP-6765003</t>
  </si>
  <si>
    <t>1litr</t>
  </si>
  <si>
    <t>312_03_23</t>
  </si>
  <si>
    <t>KSYLEN czda, 1L (opakowania szklane),EM-500001</t>
  </si>
  <si>
    <t>1l</t>
  </si>
  <si>
    <t>Aceton czda 1L szkło, S-LAB-002</t>
  </si>
  <si>
    <t>Pathosolutions - Parafina Histopatologiczna PREMIUM z DMSO op 10kg Paraffin Premium with DMSO, 10kg,EM-851010</t>
  </si>
  <si>
    <t>10kg</t>
  </si>
  <si>
    <t>CRYOMATRIX CLEAR 4X120ML, EP-6769006</t>
  </si>
  <si>
    <t>120ml</t>
  </si>
  <si>
    <t>Eozyna żółtawa rozpuszczalna w wodzie, 5g, CH-243768301*5g</t>
  </si>
  <si>
    <t>5gram</t>
  </si>
  <si>
    <t>Mucykarmin, 100 ml, ST-98.100.2</t>
  </si>
  <si>
    <t>100ml</t>
  </si>
  <si>
    <t>Silver Impregnation- Kit Detects 100 testszestaw do wykrywania włókien fibrylarnych w tkance łącznej Gomori, DP-010211</t>
  </si>
  <si>
    <t>100 testów</t>
  </si>
  <si>
    <t>Congo red - zestaw do wykrywania amyloidu w świetle polaryzacyjnym, DP-010214</t>
  </si>
  <si>
    <t>Alcian Blue pH 2,5 P.A.S. acc.Mowry, 1x100 testów zestaw różnicujący kwaśna mucyna - barwienie PAS pozytywne ,DP-010209</t>
  </si>
  <si>
    <t>Masson trichrome with aniline blue -zestaw do wykrywania neurofibryli, kolagenu, keratyny w tkance łącznej ,
DP-010210</t>
  </si>
  <si>
    <t>Grocott acc.Callard, DP-010223</t>
  </si>
  <si>
    <t>CYTOSEAL XYL 12x118ml, EP-8312-4</t>
  </si>
  <si>
    <t>118ml</t>
  </si>
  <si>
    <t>Szkiełka nakrywkowe 24 x 50 (100szt w pionie) - Microscope covers 24 x 50, EM-900182450IP</t>
  </si>
  <si>
    <t>100 sztuk</t>
  </si>
  <si>
    <t>CYTOBLOCK KIT, for 50 specimens, EP-7401150</t>
  </si>
  <si>
    <t>.</t>
  </si>
  <si>
    <t>SuperFrost Plus white Adhesion slide 90° szk. Super Frost Plus szlif. 90 st, białe,EP-J1800AMNZ</t>
  </si>
  <si>
    <t>72 sztuki</t>
  </si>
  <si>
    <t>TBD-2 DECALCIFIER RAPID-, EP-6764004</t>
  </si>
  <si>
    <t>Bibuła jakościowa średnia 45x56 100 arkuszy, EM-107</t>
  </si>
  <si>
    <t>100 arkuszy</t>
  </si>
  <si>
    <t>FORMAL-FIXX CONCENTRATE-, EP-6764254</t>
  </si>
  <si>
    <t>Zestaw atramentów do oznaczania chirurgicznych linii cięcia.</t>
  </si>
  <si>
    <t>ŻYLETKI MIKROTOMOWE</t>
  </si>
  <si>
    <t xml:space="preserve">Przedmiot zakupu </t>
  </si>
  <si>
    <t>Indeks produktu (u zamawiającego)</t>
  </si>
  <si>
    <t xml:space="preserve">Nazwa dostawcy  </t>
  </si>
  <si>
    <t>Jednostka miary                       [op., szt.]</t>
  </si>
  <si>
    <t>Cena jednostk. netto [zł]</t>
  </si>
  <si>
    <t>Cena jednostk. brutto [zł]</t>
  </si>
  <si>
    <t>Wartość               netto [zł]</t>
  </si>
  <si>
    <t>Wartość                   brutto [zł]</t>
  </si>
  <si>
    <t>Kasetki do bardzo drobnych materiałów
Kasetki histopatologiczne do bardzo drobnych wycinków, bez zawiasów z z przełamywaną przykrywką : otwory o wym. 0,35 mm, jedna wewnętrzna komora oddzielona od pozostałej części kasetki, konieczne dodatkowe otwory 2x2mm  zapewniające swobodny przepływ odczynników.</t>
  </si>
  <si>
    <t>Żyletki mikrotomowe przeznaczone do cięcia bardzo twardych tkanek zatopionych w parafinie (ostrza o podwyższonej twardości)- długość 80 mm, szerokość 8 mm; grubość 0,25 mm; kąt ostrza 35°; materiał wykonania – stal nierdzewna o niskim stopniu kompresji, ostrze żyletki platerowane platyną z dodatkową powłoką żywiczną. Kompatybilne z posiadanymi uchwytami, tj. wyposażone w dwa otwory mocujące o wymiarach 8 x 2 mm  zlokalizowane w odległości 24 mm od końców żyletki dla długości oraz 5 mm od ostrza żyletki dla szerokości (licząc do środka otworu) – co zapewnia bezpieczne zamknięcie żyletki bez możliwości jej ruchu w uchwycie. Nazwa producenta naniesiona na każdym ostrzu. Dozownik zawierający 50 ostrzy.</t>
  </si>
  <si>
    <t>Żyletki mikrotomowe przeznaczone do skrawania rutynowego miękkiego materiału oraz biopsji
- długość 80 mm, szerokość 8 mm; grubość 0,25 mm; kąt ostrza 35°; materiał wykonania – stal nierdzewna, ostrze żyletki platerowane platyną z dodatkową powłoką żywiczną . Kompatybilne z posiadanymi uchwytami, tj. wyposażone w dwa otwory mocujące o wymiarach 8 x 2 mm  zlokalizowane w odległości 24 mm od końców żyletki dla długości oraz 5 mm od ostrza żyletki dla szerokości (licząc do środka otworu) – co zapewnia bezpieczne zamknięcie żyletki bez możliwości jej ruchu w uchwycie. Nazwa producenta naniesiona na każdym ostrzu. Dozownik zawierający 50 ostrzy.</t>
  </si>
  <si>
    <t>Żyletki mikrotomowe przeznaczone do skrawania bardzo cienkich sekcji zarówno przy materiale twardym jak i miękkim- długość 80 mm, szerokość 8 mm; grubość 0,25 mm; kąt ostrza 35°; materiał wykonania – stal nierdzewna, ostrze żyletki platerowane platyną z dodatkową powłoką żywiczną. Kompatybilne z posiadanymi uchwytami, tj. wyposażone w dwa otwory mocujące o wymiarach 8 x 2 mm  zlokalizowane w odległości 24 mm od końców żyletki dla długości oraz 5 mm od ostrza żyletki dla szerokości (licząc do środka otworu) – co zapewnia bezpieczne zamknięcie żyletki bez możliwości jej ruchu w uchwycie. Nazwa producenta naniesiona na każdym ostrzu. Dozownik zawierający 50 ostrzy.</t>
  </si>
  <si>
    <t>Żyletki mikrotomowe do kriostatu przeznaczone do cięcia tkanek zamrożonych - długość 80 mm, szerokość 8 mm; grubość 0,25 mm; kąt ostrza 35°; materiał wykonania – stal niestopowa (węglowa) bez dodatkowych powłok i pokryć. Nazwa producenta naniesiona na każdym ostrzu. Dozownik zawierający 20 ostrzy.</t>
  </si>
  <si>
    <t>Uwaga: zamawiający posłużył się w opisie przedmiotu zamówienia (częściowo)  znakami towarowymi jedynie w celach posiłkowych, wskazując na produkty przykładowe, spełniające jego wymogi . Zamawiający dopusci oferty równoważne, odpowiadające wskazanym produktom pod względem przeznaczenia i funkcjonalności i. Obowiązkiem wykonawcy jest wykazanie zamawiającemu najpóźniej w dacie złożenia oferty, że zaoferowane rozwiązanie spełnia wszelkie wymogi w zakresie oczekiwanych przez zamawiającego funkcjonalności. Opis ten musi być na tyle szczegółowy, żeby zamawiający przy ocenie ofert mógł ocenić czy zaproponowane rozwiązania spełniają jego wymagania i będą należycie spełniały cel postępowania (vide wyrok z dnia 9 września 2020 r., KIO 1862/20).</t>
  </si>
  <si>
    <t>Żyletki mikrotomowe przeznaczone do skrawania wstążeczkowego twardego materiału tkankowego - długość 80 mm, szerokość 8 mm; grubość 0,25 mm; kąt ostrza 35°;  materiał wykonania – stal nierdzewna - krawędzie tnąca dodatkowo hartowana, ostrze żyletki platerowane platyną z dodatkową powłoką żywiczną. Wyposażone w dwa otwory mocujące o wymiarach 8 x 2 mm zlokalizowane w odległości 24 mm od końców żyletki dla długości oraz 5 mm od ostrza żyletki dla szerokości (licząc do środka otworu) – co zapewnia bezpieczne zamknięcie żyletki bez możliwości jej ruchu w uchwycie. Nazwa producenta naniesiona na każdym ostrzu.  Dozownik zawierający 50 ostrzy.                                                            (W cenie jednostkowej dla tej pozycji wykonawca winien skalkulować trzy sztuki uchwytów do oferownych żyletek:  autoklawowalne, wykonane z odpornej chemicznie żywicy. Uchwyty zostaną dostarczone zamawiającemu w ramach pierwszej dostawy żyletek)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</si>
</sst>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opLeftCell="A4" workbookViewId="0">
      <selection activeCell="F11" sqref="F11"/>
    </sheetView>
  </sheetViews>
  <sheetFormatPr defaultRowHeight="18.75" x14ac:dyDescent="0.3"/>
  <cols>
    <col min="1" max="1" width="4.5703125" style="10" bestFit="1" customWidth="1"/>
    <col min="2" max="2" width="18.5703125" style="10" customWidth="1"/>
    <col min="3" max="3" width="13.140625" style="10" customWidth="1"/>
    <col min="4" max="4" width="53.5703125" style="10" customWidth="1"/>
    <col min="5" max="5" width="18.7109375" style="10" customWidth="1"/>
    <col min="6" max="6" width="23.140625" style="10" customWidth="1"/>
    <col min="7" max="7" width="14.85546875" style="10" customWidth="1"/>
    <col min="8" max="8" width="13.28515625" style="10" customWidth="1"/>
    <col min="9" max="9" width="12.85546875" style="10" customWidth="1"/>
    <col min="10" max="10" width="14" style="10" customWidth="1"/>
    <col min="11" max="11" width="14.42578125" style="10" customWidth="1"/>
    <col min="12" max="12" width="15.42578125" style="10" customWidth="1"/>
    <col min="13" max="13" width="15.140625" style="10" customWidth="1"/>
    <col min="14" max="14" width="7" style="10" bestFit="1" customWidth="1"/>
    <col min="15" max="15" width="17.42578125" style="10" customWidth="1"/>
  </cols>
  <sheetData>
    <row r="1" spans="1:15" s="1" customFormat="1" ht="1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2" customFormat="1" ht="90" x14ac:dyDescent="0.25">
      <c r="A2" s="5" t="s">
        <v>1</v>
      </c>
      <c r="B2" s="5" t="s">
        <v>53</v>
      </c>
      <c r="C2" s="5" t="s">
        <v>52</v>
      </c>
      <c r="D2" s="5" t="s">
        <v>51</v>
      </c>
      <c r="E2" s="5" t="s">
        <v>2</v>
      </c>
      <c r="F2" s="5" t="s">
        <v>3</v>
      </c>
      <c r="G2" s="5" t="s">
        <v>4</v>
      </c>
      <c r="H2" s="5" t="s">
        <v>54</v>
      </c>
      <c r="I2" s="5" t="s">
        <v>5</v>
      </c>
      <c r="J2" s="5" t="s">
        <v>6</v>
      </c>
      <c r="K2" s="5" t="s">
        <v>55</v>
      </c>
      <c r="L2" s="5" t="s">
        <v>56</v>
      </c>
      <c r="M2" s="5" t="s">
        <v>57</v>
      </c>
      <c r="N2" s="5" t="s">
        <v>7</v>
      </c>
      <c r="O2" s="5" t="s">
        <v>58</v>
      </c>
    </row>
    <row r="3" spans="1:15" s="2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150" x14ac:dyDescent="0.25">
      <c r="A4" s="3">
        <v>1</v>
      </c>
      <c r="B4" s="3"/>
      <c r="C4" s="3" t="s">
        <v>8</v>
      </c>
      <c r="D4" s="3" t="s">
        <v>59</v>
      </c>
      <c r="E4" s="3"/>
      <c r="F4" s="3"/>
      <c r="G4" s="3"/>
      <c r="H4" s="3" t="s">
        <v>9</v>
      </c>
      <c r="I4" s="3"/>
      <c r="J4" s="7">
        <v>10000</v>
      </c>
      <c r="K4" s="7"/>
      <c r="L4" s="7">
        <f>K4*((100+N4)/100)</f>
        <v>0</v>
      </c>
      <c r="M4" s="7">
        <f>J4*K4</f>
        <v>0</v>
      </c>
      <c r="N4" s="7"/>
      <c r="O4" s="7">
        <f>J4*L4</f>
        <v>0</v>
      </c>
    </row>
    <row r="5" spans="1:15" s="1" customFormat="1" ht="168.75" x14ac:dyDescent="0.25">
      <c r="A5" s="3">
        <v>2</v>
      </c>
      <c r="B5" s="3"/>
      <c r="C5" s="3" t="s">
        <v>8</v>
      </c>
      <c r="D5" s="3" t="s">
        <v>10</v>
      </c>
      <c r="E5" s="3"/>
      <c r="F5" s="3"/>
      <c r="G5" s="3"/>
      <c r="H5" s="3" t="s">
        <v>9</v>
      </c>
      <c r="I5" s="3"/>
      <c r="J5" s="7">
        <v>30000</v>
      </c>
      <c r="K5" s="7"/>
      <c r="L5" s="7">
        <f>K5*((100+N5)/100)</f>
        <v>0</v>
      </c>
      <c r="M5" s="7">
        <f>J5*K5</f>
        <v>0</v>
      </c>
      <c r="N5" s="7"/>
      <c r="O5" s="7">
        <f>J5*L5</f>
        <v>0</v>
      </c>
    </row>
    <row r="6" spans="1:15" s="1" customFormat="1" x14ac:dyDescent="0.25">
      <c r="A6" s="8"/>
      <c r="B6" s="8"/>
      <c r="C6" s="8"/>
      <c r="D6" s="8"/>
      <c r="E6" s="8"/>
      <c r="F6" s="8"/>
      <c r="G6" s="8"/>
      <c r="H6" s="8"/>
      <c r="I6" s="8" t="s">
        <v>11</v>
      </c>
      <c r="J6" s="9"/>
      <c r="K6" s="9"/>
      <c r="L6" s="9"/>
      <c r="M6" s="9">
        <f>SUM(M4:M5)</f>
        <v>0</v>
      </c>
      <c r="N6" s="9"/>
      <c r="O6" s="9">
        <f>SUM(O4:O5)</f>
        <v>0</v>
      </c>
    </row>
    <row r="7" spans="1:15" s="1" customForma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s="1" customForma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s="1" customForma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1" customForma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s="1" customForma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1" customForma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s="1" customForma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s="1" customForma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s="1" customForma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s="1" customForma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s="1" customForma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1" customForma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1" customForma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s="1" customForma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s="1" customForma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s="1" customForma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s="1" customForma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s="1" customForma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s="1" customForma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s="1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1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s="1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s="1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s="1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s="1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s="1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s="1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s="1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s="1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1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s="1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s="1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s="1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s="1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s="1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s="1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s="1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s="1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s="1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s="1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s="1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s="1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s="1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s="1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s="1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s="1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s="1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s="1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s="1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s="1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s="1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s="1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s="1" customForma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s="1" customForma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s="1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s="1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s="1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s="1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s="1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s="1" customForma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s="1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s="1" customForma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s="1" customForma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s="1" customForma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s="1" customForma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s="1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s="1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ageMargins left="0" right="0" top="0" bottom="0" header="0" footer="0"/>
  <pageSetup scale="53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6"/>
  <sheetViews>
    <sheetView topLeftCell="A19" workbookViewId="0">
      <selection activeCell="D38" sqref="D38"/>
    </sheetView>
  </sheetViews>
  <sheetFormatPr defaultRowHeight="18.75" x14ac:dyDescent="0.3"/>
  <cols>
    <col min="1" max="1" width="4.5703125" style="10" bestFit="1" customWidth="1"/>
    <col min="2" max="2" width="18.5703125" style="10" customWidth="1"/>
    <col min="3" max="3" width="13.140625" style="10" customWidth="1"/>
    <col min="4" max="4" width="69.28515625" style="10" customWidth="1"/>
    <col min="5" max="5" width="18.7109375" style="10" customWidth="1"/>
    <col min="6" max="6" width="23.140625" style="10" customWidth="1"/>
    <col min="7" max="7" width="14.85546875" style="10" customWidth="1"/>
    <col min="8" max="8" width="13.28515625" style="10" customWidth="1"/>
    <col min="9" max="9" width="12.85546875" style="10" customWidth="1"/>
    <col min="10" max="10" width="14" style="10" customWidth="1"/>
    <col min="11" max="11" width="14.42578125" style="10" customWidth="1"/>
    <col min="12" max="12" width="15.42578125" style="10" customWidth="1"/>
    <col min="13" max="13" width="15.140625" style="10" customWidth="1"/>
    <col min="14" max="14" width="7" style="10" bestFit="1" customWidth="1"/>
    <col min="15" max="15" width="17.42578125" style="10" customWidth="1"/>
  </cols>
  <sheetData>
    <row r="1" spans="1:15" s="1" customFormat="1" ht="15" customHeight="1" x14ac:dyDescent="0.25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2" customFormat="1" ht="90" x14ac:dyDescent="0.25">
      <c r="A2" s="5" t="s">
        <v>1</v>
      </c>
      <c r="B2" s="5" t="s">
        <v>53</v>
      </c>
      <c r="C2" s="5" t="s">
        <v>52</v>
      </c>
      <c r="D2" s="5" t="s">
        <v>51</v>
      </c>
      <c r="E2" s="5" t="s">
        <v>2</v>
      </c>
      <c r="F2" s="5" t="s">
        <v>3</v>
      </c>
      <c r="G2" s="5" t="s">
        <v>4</v>
      </c>
      <c r="H2" s="5" t="s">
        <v>54</v>
      </c>
      <c r="I2" s="5" t="s">
        <v>5</v>
      </c>
      <c r="J2" s="5" t="s">
        <v>6</v>
      </c>
      <c r="K2" s="5" t="s">
        <v>55</v>
      </c>
      <c r="L2" s="5" t="s">
        <v>56</v>
      </c>
      <c r="M2" s="5" t="s">
        <v>57</v>
      </c>
      <c r="N2" s="5" t="s">
        <v>7</v>
      </c>
      <c r="O2" s="5" t="s">
        <v>58</v>
      </c>
    </row>
    <row r="3" spans="1:15" s="2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37.5" x14ac:dyDescent="0.25">
      <c r="A4" s="3">
        <v>3</v>
      </c>
      <c r="B4" s="3"/>
      <c r="C4" s="3" t="s">
        <v>13</v>
      </c>
      <c r="D4" s="3" t="s">
        <v>14</v>
      </c>
      <c r="E4" s="3"/>
      <c r="F4" s="3"/>
      <c r="G4" s="3"/>
      <c r="H4" s="3" t="s">
        <v>15</v>
      </c>
      <c r="I4" s="3" t="s">
        <v>16</v>
      </c>
      <c r="J4" s="7">
        <v>120</v>
      </c>
      <c r="K4" s="7"/>
      <c r="L4" s="7">
        <f t="shared" ref="L4:L24" si="0">K4*((100+N4)/100)</f>
        <v>0</v>
      </c>
      <c r="M4" s="7">
        <f t="shared" ref="M4:M24" si="1">J4*K4</f>
        <v>0</v>
      </c>
      <c r="N4" s="7"/>
      <c r="O4" s="7">
        <f t="shared" ref="O4:O24" si="2">J4*L4</f>
        <v>0</v>
      </c>
    </row>
    <row r="5" spans="1:15" s="1" customFormat="1" ht="37.5" x14ac:dyDescent="0.25">
      <c r="A5" s="3">
        <v>4</v>
      </c>
      <c r="B5" s="3"/>
      <c r="C5" s="3" t="s">
        <v>13</v>
      </c>
      <c r="D5" s="3" t="s">
        <v>17</v>
      </c>
      <c r="E5" s="3"/>
      <c r="F5" s="3"/>
      <c r="G5" s="3"/>
      <c r="H5" s="3" t="s">
        <v>15</v>
      </c>
      <c r="I5" s="3" t="s">
        <v>18</v>
      </c>
      <c r="J5" s="7">
        <v>25</v>
      </c>
      <c r="K5" s="7"/>
      <c r="L5" s="7">
        <f t="shared" si="0"/>
        <v>0</v>
      </c>
      <c r="M5" s="7">
        <f t="shared" si="1"/>
        <v>0</v>
      </c>
      <c r="N5" s="7"/>
      <c r="O5" s="7">
        <f t="shared" si="2"/>
        <v>0</v>
      </c>
    </row>
    <row r="6" spans="1:15" s="1" customFormat="1" ht="37.5" x14ac:dyDescent="0.25">
      <c r="A6" s="3">
        <v>5</v>
      </c>
      <c r="B6" s="3"/>
      <c r="C6" s="3" t="s">
        <v>19</v>
      </c>
      <c r="D6" s="3" t="s">
        <v>20</v>
      </c>
      <c r="E6" s="3"/>
      <c r="F6" s="3"/>
      <c r="G6" s="3"/>
      <c r="H6" s="3" t="s">
        <v>15</v>
      </c>
      <c r="I6" s="3" t="s">
        <v>21</v>
      </c>
      <c r="J6" s="7">
        <v>300</v>
      </c>
      <c r="K6" s="7"/>
      <c r="L6" s="7">
        <f t="shared" si="0"/>
        <v>0</v>
      </c>
      <c r="M6" s="7">
        <f t="shared" si="1"/>
        <v>0</v>
      </c>
      <c r="N6" s="7"/>
      <c r="O6" s="7">
        <f t="shared" si="2"/>
        <v>0</v>
      </c>
    </row>
    <row r="7" spans="1:15" s="1" customFormat="1" ht="37.5" x14ac:dyDescent="0.25">
      <c r="A7" s="3">
        <v>6</v>
      </c>
      <c r="B7" s="3"/>
      <c r="C7" s="3" t="s">
        <v>19</v>
      </c>
      <c r="D7" s="3" t="s">
        <v>22</v>
      </c>
      <c r="E7" s="3"/>
      <c r="F7" s="3"/>
      <c r="G7" s="3"/>
      <c r="H7" s="3" t="s">
        <v>15</v>
      </c>
      <c r="I7" s="3" t="s">
        <v>21</v>
      </c>
      <c r="J7" s="7">
        <v>200</v>
      </c>
      <c r="K7" s="7"/>
      <c r="L7" s="7">
        <f t="shared" si="0"/>
        <v>0</v>
      </c>
      <c r="M7" s="7">
        <f t="shared" si="1"/>
        <v>0</v>
      </c>
      <c r="N7" s="7"/>
      <c r="O7" s="7">
        <f t="shared" si="2"/>
        <v>0</v>
      </c>
    </row>
    <row r="8" spans="1:15" s="1" customFormat="1" ht="56.25" x14ac:dyDescent="0.25">
      <c r="A8" s="3">
        <v>7</v>
      </c>
      <c r="B8" s="3"/>
      <c r="C8" s="3" t="s">
        <v>13</v>
      </c>
      <c r="D8" s="3" t="s">
        <v>23</v>
      </c>
      <c r="E8" s="3"/>
      <c r="F8" s="3"/>
      <c r="G8" s="3"/>
      <c r="H8" s="3" t="s">
        <v>15</v>
      </c>
      <c r="I8" s="3" t="s">
        <v>24</v>
      </c>
      <c r="J8" s="7">
        <v>40</v>
      </c>
      <c r="K8" s="7"/>
      <c r="L8" s="7">
        <f t="shared" si="0"/>
        <v>0</v>
      </c>
      <c r="M8" s="7">
        <f t="shared" si="1"/>
        <v>0</v>
      </c>
      <c r="N8" s="7"/>
      <c r="O8" s="7">
        <f t="shared" si="2"/>
        <v>0</v>
      </c>
    </row>
    <row r="9" spans="1:15" s="1" customFormat="1" ht="37.5" x14ac:dyDescent="0.25">
      <c r="A9" s="3">
        <v>8</v>
      </c>
      <c r="B9" s="3"/>
      <c r="C9" s="3" t="s">
        <v>13</v>
      </c>
      <c r="D9" s="3" t="s">
        <v>25</v>
      </c>
      <c r="E9" s="3"/>
      <c r="F9" s="3"/>
      <c r="G9" s="3"/>
      <c r="H9" s="3" t="s">
        <v>9</v>
      </c>
      <c r="I9" s="3" t="s">
        <v>26</v>
      </c>
      <c r="J9" s="7">
        <v>6</v>
      </c>
      <c r="K9" s="7"/>
      <c r="L9" s="7">
        <f t="shared" si="0"/>
        <v>0</v>
      </c>
      <c r="M9" s="7">
        <f t="shared" si="1"/>
        <v>0</v>
      </c>
      <c r="N9" s="7"/>
      <c r="O9" s="7">
        <f t="shared" si="2"/>
        <v>0</v>
      </c>
    </row>
    <row r="10" spans="1:15" s="1" customFormat="1" ht="37.5" x14ac:dyDescent="0.25">
      <c r="A10" s="3">
        <v>9</v>
      </c>
      <c r="B10" s="3"/>
      <c r="C10" s="3" t="s">
        <v>19</v>
      </c>
      <c r="D10" s="3" t="s">
        <v>27</v>
      </c>
      <c r="E10" s="3"/>
      <c r="F10" s="3"/>
      <c r="G10" s="3"/>
      <c r="H10" s="3" t="s">
        <v>15</v>
      </c>
      <c r="I10" s="3" t="s">
        <v>28</v>
      </c>
      <c r="J10" s="7">
        <v>8</v>
      </c>
      <c r="K10" s="7"/>
      <c r="L10" s="7">
        <f t="shared" si="0"/>
        <v>0</v>
      </c>
      <c r="M10" s="7">
        <f t="shared" si="1"/>
        <v>0</v>
      </c>
      <c r="N10" s="7"/>
      <c r="O10" s="7">
        <f t="shared" si="2"/>
        <v>0</v>
      </c>
    </row>
    <row r="11" spans="1:15" s="1" customFormat="1" ht="37.5" x14ac:dyDescent="0.25">
      <c r="A11" s="3">
        <v>10</v>
      </c>
      <c r="B11" s="3"/>
      <c r="C11" s="3" t="s">
        <v>19</v>
      </c>
      <c r="D11" s="3" t="s">
        <v>29</v>
      </c>
      <c r="E11" s="3"/>
      <c r="F11" s="3"/>
      <c r="G11" s="3"/>
      <c r="H11" s="3" t="s">
        <v>15</v>
      </c>
      <c r="I11" s="3" t="s">
        <v>30</v>
      </c>
      <c r="J11" s="7">
        <v>8</v>
      </c>
      <c r="K11" s="7"/>
      <c r="L11" s="7">
        <f t="shared" si="0"/>
        <v>0</v>
      </c>
      <c r="M11" s="7">
        <f t="shared" si="1"/>
        <v>0</v>
      </c>
      <c r="N11" s="7"/>
      <c r="O11" s="7">
        <f t="shared" si="2"/>
        <v>0</v>
      </c>
    </row>
    <row r="12" spans="1:15" s="1" customFormat="1" ht="56.25" x14ac:dyDescent="0.25">
      <c r="A12" s="3">
        <v>11</v>
      </c>
      <c r="B12" s="3"/>
      <c r="C12" s="3" t="s">
        <v>13</v>
      </c>
      <c r="D12" s="3" t="s">
        <v>31</v>
      </c>
      <c r="E12" s="3"/>
      <c r="F12" s="3"/>
      <c r="G12" s="3"/>
      <c r="H12" s="3" t="s">
        <v>15</v>
      </c>
      <c r="I12" s="3" t="s">
        <v>32</v>
      </c>
      <c r="J12" s="7">
        <v>2</v>
      </c>
      <c r="K12" s="7"/>
      <c r="L12" s="7">
        <f t="shared" si="0"/>
        <v>0</v>
      </c>
      <c r="M12" s="7">
        <f t="shared" si="1"/>
        <v>0</v>
      </c>
      <c r="N12" s="7"/>
      <c r="O12" s="7">
        <f t="shared" si="2"/>
        <v>0</v>
      </c>
    </row>
    <row r="13" spans="1:15" s="1" customFormat="1" ht="37.5" x14ac:dyDescent="0.25">
      <c r="A13" s="3">
        <v>12</v>
      </c>
      <c r="B13" s="3"/>
      <c r="C13" s="3" t="s">
        <v>13</v>
      </c>
      <c r="D13" s="3" t="s">
        <v>33</v>
      </c>
      <c r="E13" s="3"/>
      <c r="F13" s="3"/>
      <c r="G13" s="3"/>
      <c r="H13" s="3" t="s">
        <v>15</v>
      </c>
      <c r="I13" s="3" t="s">
        <v>32</v>
      </c>
      <c r="J13" s="7">
        <v>2</v>
      </c>
      <c r="K13" s="7"/>
      <c r="L13" s="7">
        <f t="shared" si="0"/>
        <v>0</v>
      </c>
      <c r="M13" s="7">
        <f t="shared" si="1"/>
        <v>0</v>
      </c>
      <c r="N13" s="7"/>
      <c r="O13" s="7">
        <f t="shared" si="2"/>
        <v>0</v>
      </c>
    </row>
    <row r="14" spans="1:15" s="1" customFormat="1" ht="56.25" x14ac:dyDescent="0.25">
      <c r="A14" s="3">
        <v>13</v>
      </c>
      <c r="B14" s="3"/>
      <c r="C14" s="3" t="s">
        <v>13</v>
      </c>
      <c r="D14" s="3" t="s">
        <v>34</v>
      </c>
      <c r="E14" s="3"/>
      <c r="F14" s="3"/>
      <c r="G14" s="3"/>
      <c r="H14" s="3" t="s">
        <v>15</v>
      </c>
      <c r="I14" s="3" t="s">
        <v>32</v>
      </c>
      <c r="J14" s="7">
        <v>4</v>
      </c>
      <c r="K14" s="7"/>
      <c r="L14" s="7">
        <f t="shared" si="0"/>
        <v>0</v>
      </c>
      <c r="M14" s="7">
        <f t="shared" si="1"/>
        <v>0</v>
      </c>
      <c r="N14" s="7"/>
      <c r="O14" s="7">
        <f t="shared" si="2"/>
        <v>0</v>
      </c>
    </row>
    <row r="15" spans="1:15" s="1" customFormat="1" ht="56.25" x14ac:dyDescent="0.25">
      <c r="A15" s="3">
        <v>14</v>
      </c>
      <c r="B15" s="3"/>
      <c r="C15" s="3" t="s">
        <v>13</v>
      </c>
      <c r="D15" s="3" t="s">
        <v>35</v>
      </c>
      <c r="E15" s="3"/>
      <c r="F15" s="3"/>
      <c r="G15" s="3"/>
      <c r="H15" s="3" t="s">
        <v>15</v>
      </c>
      <c r="I15" s="3" t="s">
        <v>32</v>
      </c>
      <c r="J15" s="7">
        <v>4</v>
      </c>
      <c r="K15" s="7"/>
      <c r="L15" s="7">
        <f t="shared" si="0"/>
        <v>0</v>
      </c>
      <c r="M15" s="7">
        <f t="shared" si="1"/>
        <v>0</v>
      </c>
      <c r="N15" s="7"/>
      <c r="O15" s="7">
        <f t="shared" si="2"/>
        <v>0</v>
      </c>
    </row>
    <row r="16" spans="1:15" s="1" customFormat="1" ht="37.5" x14ac:dyDescent="0.25">
      <c r="A16" s="3">
        <v>15</v>
      </c>
      <c r="B16" s="3"/>
      <c r="C16" s="3" t="s">
        <v>13</v>
      </c>
      <c r="D16" s="3" t="s">
        <v>36</v>
      </c>
      <c r="E16" s="3"/>
      <c r="F16" s="3"/>
      <c r="G16" s="3"/>
      <c r="H16" s="3" t="s">
        <v>15</v>
      </c>
      <c r="I16" s="3" t="s">
        <v>32</v>
      </c>
      <c r="J16" s="7">
        <v>6</v>
      </c>
      <c r="K16" s="7"/>
      <c r="L16" s="7">
        <f t="shared" si="0"/>
        <v>0</v>
      </c>
      <c r="M16" s="7">
        <f t="shared" si="1"/>
        <v>0</v>
      </c>
      <c r="N16" s="7"/>
      <c r="O16" s="7">
        <f t="shared" si="2"/>
        <v>0</v>
      </c>
    </row>
    <row r="17" spans="1:15" s="1" customFormat="1" ht="37.5" x14ac:dyDescent="0.25">
      <c r="A17" s="3">
        <v>16</v>
      </c>
      <c r="B17" s="3"/>
      <c r="C17" s="3" t="s">
        <v>13</v>
      </c>
      <c r="D17" s="3" t="s">
        <v>37</v>
      </c>
      <c r="E17" s="3"/>
      <c r="F17" s="3"/>
      <c r="G17" s="3"/>
      <c r="H17" s="3" t="s">
        <v>9</v>
      </c>
      <c r="I17" s="3" t="s">
        <v>38</v>
      </c>
      <c r="J17" s="7">
        <v>100</v>
      </c>
      <c r="K17" s="7"/>
      <c r="L17" s="7">
        <f t="shared" si="0"/>
        <v>0</v>
      </c>
      <c r="M17" s="7">
        <f t="shared" si="1"/>
        <v>0</v>
      </c>
      <c r="N17" s="7"/>
      <c r="O17" s="7">
        <f t="shared" si="2"/>
        <v>0</v>
      </c>
    </row>
    <row r="18" spans="1:15" s="1" customFormat="1" ht="37.5" x14ac:dyDescent="0.25">
      <c r="A18" s="3">
        <v>17</v>
      </c>
      <c r="B18" s="3"/>
      <c r="C18" s="3" t="s">
        <v>13</v>
      </c>
      <c r="D18" s="3" t="s">
        <v>39</v>
      </c>
      <c r="E18" s="3"/>
      <c r="F18" s="3"/>
      <c r="G18" s="3"/>
      <c r="H18" s="3" t="s">
        <v>15</v>
      </c>
      <c r="I18" s="3" t="s">
        <v>40</v>
      </c>
      <c r="J18" s="7">
        <v>50</v>
      </c>
      <c r="K18" s="7"/>
      <c r="L18" s="7">
        <f t="shared" si="0"/>
        <v>0</v>
      </c>
      <c r="M18" s="7">
        <f t="shared" si="1"/>
        <v>0</v>
      </c>
      <c r="N18" s="7"/>
      <c r="O18" s="7">
        <f t="shared" si="2"/>
        <v>0</v>
      </c>
    </row>
    <row r="19" spans="1:15" s="1" customFormat="1" ht="37.5" x14ac:dyDescent="0.25">
      <c r="A19" s="3">
        <v>18</v>
      </c>
      <c r="B19" s="3"/>
      <c r="C19" s="3" t="s">
        <v>13</v>
      </c>
      <c r="D19" s="3" t="s">
        <v>41</v>
      </c>
      <c r="E19" s="3"/>
      <c r="F19" s="3"/>
      <c r="G19" s="3"/>
      <c r="H19" s="3" t="s">
        <v>15</v>
      </c>
      <c r="I19" s="3" t="s">
        <v>42</v>
      </c>
      <c r="J19" s="7">
        <v>8</v>
      </c>
      <c r="K19" s="7"/>
      <c r="L19" s="7">
        <f t="shared" si="0"/>
        <v>0</v>
      </c>
      <c r="M19" s="7">
        <f t="shared" si="1"/>
        <v>0</v>
      </c>
      <c r="N19" s="7"/>
      <c r="O19" s="7">
        <f t="shared" si="2"/>
        <v>0</v>
      </c>
    </row>
    <row r="20" spans="1:15" s="1" customFormat="1" ht="37.5" x14ac:dyDescent="0.25">
      <c r="A20" s="3">
        <v>19</v>
      </c>
      <c r="B20" s="3"/>
      <c r="C20" s="3" t="s">
        <v>13</v>
      </c>
      <c r="D20" s="3" t="s">
        <v>43</v>
      </c>
      <c r="E20" s="3"/>
      <c r="F20" s="3"/>
      <c r="G20" s="3"/>
      <c r="H20" s="3" t="s">
        <v>15</v>
      </c>
      <c r="I20" s="3" t="s">
        <v>44</v>
      </c>
      <c r="J20" s="7">
        <v>100</v>
      </c>
      <c r="K20" s="7"/>
      <c r="L20" s="7">
        <f t="shared" si="0"/>
        <v>0</v>
      </c>
      <c r="M20" s="7">
        <f t="shared" si="1"/>
        <v>0</v>
      </c>
      <c r="N20" s="7"/>
      <c r="O20" s="7">
        <f t="shared" si="2"/>
        <v>0</v>
      </c>
    </row>
    <row r="21" spans="1:15" s="1" customFormat="1" ht="37.5" x14ac:dyDescent="0.25">
      <c r="A21" s="3">
        <v>20</v>
      </c>
      <c r="B21" s="3"/>
      <c r="C21" s="3" t="s">
        <v>13</v>
      </c>
      <c r="D21" s="3" t="s">
        <v>45</v>
      </c>
      <c r="E21" s="3"/>
      <c r="F21" s="3"/>
      <c r="G21" s="3"/>
      <c r="H21" s="3" t="s">
        <v>15</v>
      </c>
      <c r="I21" s="3" t="s">
        <v>21</v>
      </c>
      <c r="J21" s="7">
        <v>6</v>
      </c>
      <c r="K21" s="7"/>
      <c r="L21" s="7">
        <f t="shared" si="0"/>
        <v>0</v>
      </c>
      <c r="M21" s="7">
        <f t="shared" si="1"/>
        <v>0</v>
      </c>
      <c r="N21" s="7"/>
      <c r="O21" s="7">
        <f t="shared" si="2"/>
        <v>0</v>
      </c>
    </row>
    <row r="22" spans="1:15" s="1" customFormat="1" ht="37.5" x14ac:dyDescent="0.25">
      <c r="A22" s="3">
        <v>21</v>
      </c>
      <c r="B22" s="3"/>
      <c r="C22" s="3" t="s">
        <v>19</v>
      </c>
      <c r="D22" s="3" t="s">
        <v>46</v>
      </c>
      <c r="E22" s="3"/>
      <c r="F22" s="3"/>
      <c r="G22" s="3"/>
      <c r="H22" s="3" t="s">
        <v>15</v>
      </c>
      <c r="I22" s="3" t="s">
        <v>47</v>
      </c>
      <c r="J22" s="7">
        <v>4</v>
      </c>
      <c r="K22" s="7"/>
      <c r="L22" s="7">
        <f t="shared" si="0"/>
        <v>0</v>
      </c>
      <c r="M22" s="7">
        <f t="shared" si="1"/>
        <v>0</v>
      </c>
      <c r="N22" s="7"/>
      <c r="O22" s="7">
        <f t="shared" si="2"/>
        <v>0</v>
      </c>
    </row>
    <row r="23" spans="1:15" s="1" customFormat="1" ht="37.5" x14ac:dyDescent="0.25">
      <c r="A23" s="3">
        <v>22</v>
      </c>
      <c r="B23" s="3"/>
      <c r="C23" s="3" t="s">
        <v>13</v>
      </c>
      <c r="D23" s="3" t="s">
        <v>48</v>
      </c>
      <c r="E23" s="3"/>
      <c r="F23" s="3"/>
      <c r="G23" s="3"/>
      <c r="H23" s="3" t="s">
        <v>15</v>
      </c>
      <c r="I23" s="3" t="s">
        <v>21</v>
      </c>
      <c r="J23" s="7">
        <v>6</v>
      </c>
      <c r="K23" s="7"/>
      <c r="L23" s="7">
        <f t="shared" si="0"/>
        <v>0</v>
      </c>
      <c r="M23" s="7">
        <f t="shared" si="1"/>
        <v>0</v>
      </c>
      <c r="N23" s="7"/>
      <c r="O23" s="7">
        <f t="shared" si="2"/>
        <v>0</v>
      </c>
    </row>
    <row r="24" spans="1:15" s="1" customFormat="1" ht="37.5" x14ac:dyDescent="0.25">
      <c r="A24" s="3">
        <v>23</v>
      </c>
      <c r="B24" s="3"/>
      <c r="C24" s="3" t="s">
        <v>13</v>
      </c>
      <c r="D24" s="3" t="s">
        <v>49</v>
      </c>
      <c r="E24" s="3"/>
      <c r="F24" s="3"/>
      <c r="G24" s="3"/>
      <c r="H24" s="3" t="s">
        <v>15</v>
      </c>
      <c r="I24" s="3"/>
      <c r="J24" s="7">
        <v>6</v>
      </c>
      <c r="K24" s="7"/>
      <c r="L24" s="7">
        <f t="shared" si="0"/>
        <v>0</v>
      </c>
      <c r="M24" s="7">
        <f t="shared" si="1"/>
        <v>0</v>
      </c>
      <c r="N24" s="7"/>
      <c r="O24" s="7">
        <f t="shared" si="2"/>
        <v>0</v>
      </c>
    </row>
    <row r="25" spans="1:15" s="1" customForma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s="1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1" customFormat="1" ht="18.75" customHeight="1" x14ac:dyDescent="0.25">
      <c r="A27" s="11" t="s">
        <v>64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1" customFormat="1" ht="18.7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s="1" customFormat="1" ht="18.7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s="1" customFormat="1" ht="18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s="1" customFormat="1" ht="18.7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s="1" customFormat="1" ht="18.7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s="1" customFormat="1" ht="18.7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s="1" customFormat="1" ht="18.7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s="1" customFormat="1" ht="18.7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s="1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s="1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s="1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s="1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s="1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s="1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s="1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s="1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s="1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s="1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s="1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</sheetData>
  <sheetProtection formatCells="0" formatColumns="0" formatRows="0" insertColumns="0" insertRows="0" insertHyperlinks="0" deleteColumns="0" deleteRows="0" sort="0" autoFilter="0" pivotTables="0"/>
  <mergeCells count="2">
    <mergeCell ref="A1:O1"/>
    <mergeCell ref="A27:O35"/>
  </mergeCells>
  <pageMargins left="0.70866141732283472" right="0.70866141732283472" top="0.74803149606299213" bottom="0.74803149606299213" header="0.31496062992125984" footer="0.31496062992125984"/>
  <pageSetup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8"/>
  <sheetViews>
    <sheetView tabSelected="1" zoomScale="85" zoomScaleNormal="85" workbookViewId="0">
      <selection activeCell="D5" sqref="D5"/>
    </sheetView>
  </sheetViews>
  <sheetFormatPr defaultRowHeight="18.75" x14ac:dyDescent="0.3"/>
  <cols>
    <col min="1" max="1" width="4.5703125" style="10" bestFit="1" customWidth="1"/>
    <col min="2" max="2" width="18.5703125" style="10" customWidth="1"/>
    <col min="3" max="3" width="13.140625" style="10" customWidth="1"/>
    <col min="4" max="4" width="112.42578125" style="10" customWidth="1"/>
    <col min="5" max="5" width="18.7109375" style="10" customWidth="1"/>
    <col min="6" max="6" width="23.140625" style="10" customWidth="1"/>
    <col min="7" max="7" width="14.85546875" style="10" customWidth="1"/>
    <col min="8" max="8" width="13.28515625" style="10" customWidth="1"/>
    <col min="9" max="9" width="12.85546875" style="10" customWidth="1"/>
    <col min="10" max="10" width="14" style="10" customWidth="1"/>
    <col min="11" max="11" width="14.42578125" style="10" customWidth="1"/>
    <col min="12" max="12" width="15.42578125" style="10" customWidth="1"/>
    <col min="13" max="13" width="15.140625" style="10" customWidth="1"/>
    <col min="14" max="14" width="7" style="10" bestFit="1" customWidth="1"/>
    <col min="15" max="15" width="17.42578125" style="10" customWidth="1"/>
  </cols>
  <sheetData>
    <row r="1" spans="1:15" s="1" customFormat="1" ht="15" customHeight="1" x14ac:dyDescent="0.25">
      <c r="A1" s="4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2" customFormat="1" ht="108" x14ac:dyDescent="0.25">
      <c r="A2" s="5" t="s">
        <v>1</v>
      </c>
      <c r="B2" s="5" t="s">
        <v>53</v>
      </c>
      <c r="C2" s="5" t="s">
        <v>52</v>
      </c>
      <c r="D2" s="5" t="s">
        <v>51</v>
      </c>
      <c r="E2" s="5" t="s">
        <v>2</v>
      </c>
      <c r="F2" s="5" t="s">
        <v>3</v>
      </c>
      <c r="G2" s="5" t="s">
        <v>4</v>
      </c>
      <c r="H2" s="5" t="s">
        <v>54</v>
      </c>
      <c r="I2" s="5" t="s">
        <v>5</v>
      </c>
      <c r="J2" s="5" t="s">
        <v>6</v>
      </c>
      <c r="K2" s="5" t="s">
        <v>55</v>
      </c>
      <c r="L2" s="5" t="s">
        <v>56</v>
      </c>
      <c r="M2" s="5" t="s">
        <v>57</v>
      </c>
      <c r="N2" s="5" t="s">
        <v>7</v>
      </c>
      <c r="O2" s="5" t="s">
        <v>58</v>
      </c>
    </row>
    <row r="3" spans="1:15" s="2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s="1" customFormat="1" ht="195.75" customHeight="1" x14ac:dyDescent="0.25">
      <c r="A4" s="3">
        <v>24</v>
      </c>
      <c r="B4" s="3"/>
      <c r="C4" s="3" t="s">
        <v>8</v>
      </c>
      <c r="D4" s="3" t="s">
        <v>65</v>
      </c>
      <c r="E4" s="3"/>
      <c r="F4" s="3"/>
      <c r="G4" s="3"/>
      <c r="H4" s="3" t="s">
        <v>15</v>
      </c>
      <c r="I4" s="3">
        <v>50</v>
      </c>
      <c r="J4" s="7">
        <v>72</v>
      </c>
      <c r="K4" s="7"/>
      <c r="L4" s="7">
        <f>K4*((100+N4)/100)</f>
        <v>0</v>
      </c>
      <c r="M4" s="7">
        <f>J4*K4</f>
        <v>0</v>
      </c>
      <c r="N4" s="7"/>
      <c r="O4" s="7">
        <f>J4*L4</f>
        <v>0</v>
      </c>
    </row>
    <row r="5" spans="1:15" s="1" customFormat="1" ht="128.25" customHeight="1" x14ac:dyDescent="0.25">
      <c r="A5" s="3">
        <v>25</v>
      </c>
      <c r="B5" s="3"/>
      <c r="C5" s="3" t="s">
        <v>8</v>
      </c>
      <c r="D5" s="3" t="s">
        <v>61</v>
      </c>
      <c r="E5" s="3"/>
      <c r="F5" s="3"/>
      <c r="G5" s="3"/>
      <c r="H5" s="3" t="s">
        <v>15</v>
      </c>
      <c r="I5" s="3">
        <v>50</v>
      </c>
      <c r="J5" s="7">
        <v>24</v>
      </c>
      <c r="K5" s="7"/>
      <c r="L5" s="7">
        <f>K5*((100+N5)/100)</f>
        <v>0</v>
      </c>
      <c r="M5" s="7">
        <f>J5*K5</f>
        <v>0</v>
      </c>
      <c r="N5" s="7"/>
      <c r="O5" s="7">
        <f>J5*L5</f>
        <v>0</v>
      </c>
    </row>
    <row r="6" spans="1:15" s="1" customFormat="1" ht="90.75" customHeight="1" x14ac:dyDescent="0.25">
      <c r="A6" s="3">
        <v>26</v>
      </c>
      <c r="B6" s="3"/>
      <c r="C6" s="3" t="s">
        <v>8</v>
      </c>
      <c r="D6" s="3" t="s">
        <v>62</v>
      </c>
      <c r="E6" s="3"/>
      <c r="F6" s="3"/>
      <c r="G6" s="3"/>
      <c r="H6" s="3" t="s">
        <v>15</v>
      </c>
      <c r="I6" s="3">
        <v>50</v>
      </c>
      <c r="J6" s="7">
        <v>48</v>
      </c>
      <c r="K6" s="7"/>
      <c r="L6" s="7">
        <f>K6*((100+N6)/100)</f>
        <v>0</v>
      </c>
      <c r="M6" s="7">
        <f>J6*K6</f>
        <v>0</v>
      </c>
      <c r="N6" s="7"/>
      <c r="O6" s="7">
        <f>J6*L6</f>
        <v>0</v>
      </c>
    </row>
    <row r="7" spans="1:15" s="1" customFormat="1" ht="150" x14ac:dyDescent="0.25">
      <c r="A7" s="3">
        <v>27</v>
      </c>
      <c r="B7" s="3"/>
      <c r="C7" s="3" t="s">
        <v>8</v>
      </c>
      <c r="D7" s="3" t="s">
        <v>60</v>
      </c>
      <c r="E7" s="3"/>
      <c r="F7" s="3"/>
      <c r="G7" s="3"/>
      <c r="H7" s="3" t="s">
        <v>15</v>
      </c>
      <c r="I7" s="3">
        <v>50</v>
      </c>
      <c r="J7" s="7">
        <v>12</v>
      </c>
      <c r="K7" s="7"/>
      <c r="L7" s="7">
        <f>K7*((100+N7)/100)</f>
        <v>0</v>
      </c>
      <c r="M7" s="7">
        <f>J7*K7</f>
        <v>0</v>
      </c>
      <c r="N7" s="7"/>
      <c r="O7" s="7">
        <f>J7*L7</f>
        <v>0</v>
      </c>
    </row>
    <row r="8" spans="1:15" s="1" customFormat="1" ht="75" x14ac:dyDescent="0.25">
      <c r="A8" s="3">
        <v>28</v>
      </c>
      <c r="B8" s="3"/>
      <c r="C8" s="3" t="s">
        <v>8</v>
      </c>
      <c r="D8" s="3" t="s">
        <v>63</v>
      </c>
      <c r="E8" s="3"/>
      <c r="F8" s="3"/>
      <c r="G8" s="3"/>
      <c r="H8" s="3" t="s">
        <v>15</v>
      </c>
      <c r="I8" s="3">
        <v>20</v>
      </c>
      <c r="J8" s="7">
        <v>24</v>
      </c>
      <c r="K8" s="7"/>
      <c r="L8" s="7">
        <f>K8*((100+N8)/100)</f>
        <v>0</v>
      </c>
      <c r="M8" s="7">
        <f>J8*K8</f>
        <v>0</v>
      </c>
      <c r="N8" s="7"/>
      <c r="O8" s="7">
        <f>J8*L8</f>
        <v>0</v>
      </c>
    </row>
    <row r="9" spans="1:15" s="1" customFormat="1" x14ac:dyDescent="0.25">
      <c r="A9" s="8"/>
      <c r="B9" s="8"/>
      <c r="C9" s="8"/>
      <c r="D9" s="8"/>
      <c r="E9" s="8"/>
      <c r="F9" s="8"/>
      <c r="G9" s="8"/>
      <c r="H9" s="8"/>
      <c r="I9" s="8" t="s">
        <v>11</v>
      </c>
      <c r="J9" s="9"/>
      <c r="K9" s="9"/>
      <c r="L9" s="9"/>
      <c r="M9" s="9">
        <f>SUM(M4:M8)</f>
        <v>0</v>
      </c>
      <c r="N9" s="9"/>
      <c r="O9" s="9">
        <f>SUM(O4:O8)</f>
        <v>0</v>
      </c>
    </row>
    <row r="10" spans="1:15" s="1" customFormat="1" x14ac:dyDescent="0.25">
      <c r="A10" s="11"/>
      <c r="B10" s="11"/>
      <c r="C10" s="11"/>
      <c r="D10" s="11"/>
      <c r="E10" s="11"/>
      <c r="F10" s="11"/>
      <c r="G10" s="11"/>
      <c r="H10" s="11"/>
      <c r="I10" s="8"/>
      <c r="J10" s="8"/>
      <c r="K10" s="8"/>
      <c r="L10" s="8"/>
      <c r="M10" s="8"/>
      <c r="N10" s="8"/>
      <c r="O10" s="8"/>
    </row>
    <row r="11" spans="1:15" s="1" customFormat="1" x14ac:dyDescent="0.25">
      <c r="A11" s="11"/>
      <c r="B11" s="11"/>
      <c r="C11" s="11"/>
      <c r="D11" s="11"/>
      <c r="E11" s="11"/>
      <c r="F11" s="11"/>
      <c r="G11" s="11"/>
      <c r="H11" s="11"/>
      <c r="I11" s="8"/>
      <c r="J11" s="8"/>
      <c r="K11" s="8"/>
      <c r="L11" s="8"/>
      <c r="M11" s="8"/>
      <c r="N11" s="8"/>
      <c r="O11" s="8"/>
    </row>
    <row r="12" spans="1:15" s="1" customFormat="1" x14ac:dyDescent="0.25">
      <c r="A12" s="11"/>
      <c r="B12" s="11"/>
      <c r="C12" s="11"/>
      <c r="D12" s="11"/>
      <c r="E12" s="11"/>
      <c r="F12" s="11"/>
      <c r="G12" s="11"/>
      <c r="H12" s="11"/>
      <c r="I12" s="8"/>
      <c r="J12" s="8"/>
      <c r="K12" s="8"/>
      <c r="L12" s="8"/>
      <c r="M12" s="8"/>
      <c r="N12" s="8"/>
      <c r="O12" s="8"/>
    </row>
    <row r="13" spans="1:15" s="1" customFormat="1" x14ac:dyDescent="0.25">
      <c r="A13" s="11"/>
      <c r="B13" s="11"/>
      <c r="C13" s="11"/>
      <c r="D13" s="11"/>
      <c r="E13" s="11"/>
      <c r="F13" s="11"/>
      <c r="G13" s="11"/>
      <c r="H13" s="11"/>
      <c r="I13" s="8"/>
      <c r="J13" s="8"/>
      <c r="K13" s="8"/>
      <c r="L13" s="8"/>
      <c r="M13" s="8"/>
      <c r="N13" s="8"/>
      <c r="O13" s="8"/>
    </row>
    <row r="14" spans="1:15" s="1" customFormat="1" x14ac:dyDescent="0.25">
      <c r="A14" s="11"/>
      <c r="B14" s="11"/>
      <c r="C14" s="11"/>
      <c r="D14" s="11"/>
      <c r="E14" s="11"/>
      <c r="F14" s="11"/>
      <c r="G14" s="11"/>
      <c r="H14" s="11"/>
      <c r="I14" s="8"/>
      <c r="J14" s="8"/>
      <c r="K14" s="8"/>
      <c r="L14" s="8"/>
      <c r="M14" s="8"/>
      <c r="N14" s="8"/>
      <c r="O14" s="8"/>
    </row>
    <row r="15" spans="1:15" s="1" customFormat="1" x14ac:dyDescent="0.25">
      <c r="A15" s="11"/>
      <c r="B15" s="11"/>
      <c r="C15" s="11"/>
      <c r="D15" s="11"/>
      <c r="E15" s="11"/>
      <c r="F15" s="11"/>
      <c r="G15" s="11"/>
      <c r="H15" s="11"/>
      <c r="I15" s="8"/>
      <c r="J15" s="8"/>
      <c r="K15" s="8"/>
      <c r="L15" s="8"/>
      <c r="M15" s="8"/>
      <c r="N15" s="8"/>
      <c r="O15" s="8"/>
    </row>
    <row r="16" spans="1:15" s="1" customFormat="1" x14ac:dyDescent="0.25">
      <c r="A16" s="11"/>
      <c r="B16" s="11"/>
      <c r="C16" s="11"/>
      <c r="D16" s="11"/>
      <c r="E16" s="11"/>
      <c r="F16" s="11"/>
      <c r="G16" s="11"/>
      <c r="H16" s="11"/>
      <c r="I16" s="8"/>
      <c r="J16" s="8"/>
      <c r="K16" s="8"/>
      <c r="L16" s="8"/>
      <c r="M16" s="8"/>
      <c r="N16" s="8"/>
      <c r="O16" s="8"/>
    </row>
    <row r="17" spans="1:15" s="1" customFormat="1" x14ac:dyDescent="0.25">
      <c r="A17" s="11"/>
      <c r="B17" s="11"/>
      <c r="C17" s="11"/>
      <c r="D17" s="11"/>
      <c r="E17" s="11"/>
      <c r="F17" s="11"/>
      <c r="G17" s="11"/>
      <c r="H17" s="11"/>
      <c r="I17" s="8"/>
      <c r="J17" s="8"/>
      <c r="K17" s="8"/>
      <c r="L17" s="8"/>
      <c r="M17" s="8"/>
      <c r="N17" s="8"/>
      <c r="O17" s="8"/>
    </row>
    <row r="18" spans="1:15" s="1" customFormat="1" x14ac:dyDescent="0.25">
      <c r="A18" s="11"/>
      <c r="B18" s="11"/>
      <c r="C18" s="11"/>
      <c r="D18" s="11"/>
      <c r="E18" s="11"/>
      <c r="F18" s="11"/>
      <c r="G18" s="11"/>
      <c r="H18" s="11"/>
      <c r="I18" s="8"/>
      <c r="J18" s="8"/>
      <c r="K18" s="8"/>
      <c r="L18" s="8"/>
      <c r="M18" s="8"/>
      <c r="N18" s="8"/>
      <c r="O18" s="8"/>
    </row>
    <row r="19" spans="1:15" s="1" customFormat="1" x14ac:dyDescent="0.25">
      <c r="A19" s="11"/>
      <c r="B19" s="11"/>
      <c r="C19" s="11"/>
      <c r="D19" s="11"/>
      <c r="E19" s="11"/>
      <c r="F19" s="11"/>
      <c r="G19" s="11"/>
      <c r="H19" s="11"/>
      <c r="I19" s="8"/>
      <c r="J19" s="8"/>
      <c r="K19" s="8"/>
      <c r="L19" s="8"/>
      <c r="M19" s="8"/>
      <c r="N19" s="8"/>
      <c r="O19" s="8"/>
    </row>
    <row r="20" spans="1:15" s="1" customFormat="1" x14ac:dyDescent="0.25">
      <c r="A20" s="11"/>
      <c r="B20" s="11"/>
      <c r="C20" s="11"/>
      <c r="D20" s="11"/>
      <c r="E20" s="11"/>
      <c r="F20" s="11"/>
      <c r="G20" s="11"/>
      <c r="H20" s="11"/>
      <c r="I20" s="8"/>
      <c r="J20" s="8"/>
      <c r="K20" s="8"/>
      <c r="L20" s="8"/>
      <c r="M20" s="8"/>
      <c r="N20" s="8"/>
      <c r="O20" s="8"/>
    </row>
    <row r="21" spans="1:15" s="1" customForma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s="1" customForma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s="1" customForma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s="1" customForma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s="1" customForma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s="1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1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s="1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s="1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s="1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s="1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s="1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s="1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s="1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s="1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1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s="1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s="1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s="1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s="1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s="1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s="1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s="1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s="1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s="1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s="1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s="1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s="1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s="1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s="1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s="1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s="1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s="1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s="1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s="1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s="1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s="1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s="1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</sheetData>
  <sheetProtection formatCells="0" formatColumns="0" formatRows="0" insertColumns="0" insertRows="0" insertHyperlinks="0" deleteColumns="0" deleteRows="0" sort="0" autoFilter="0" pivotTables="0"/>
  <mergeCells count="2">
    <mergeCell ref="A1:O1"/>
    <mergeCell ref="A10:H20"/>
  </mergeCells>
  <pageMargins left="0.25" right="0.25" top="0.75" bottom="0.75" header="0.3" footer="0.3"/>
  <pageSetup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KASETKI HISTOPATOLOGICZNE</vt:lpstr>
      <vt:lpstr>ODCZYNNIKI I POZOSTAŁY ASORTYM</vt:lpstr>
      <vt:lpstr>ŻYLETKI MIKROTOMOWE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2023-06-23T10:24:46Z</cp:lastPrinted>
  <dcterms:created xsi:type="dcterms:W3CDTF">2023-06-23T07:21:24Z</dcterms:created>
  <dcterms:modified xsi:type="dcterms:W3CDTF">2023-06-23T10:27:25Z</dcterms:modified>
  <cp:category/>
</cp:coreProperties>
</file>