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3\USTAWA\81 PN 23 MATERIAŁY SZEWNE\(2)Dokumentacja postepowania opublikowana w portalu w dniu wszczęcia\"/>
    </mc:Choice>
  </mc:AlternateContent>
  <xr:revisionPtr revIDLastSave="0" documentId="13_ncr:1_{D18B82DE-8787-4037-8D80-80AFBB0E2E24}" xr6:coauthVersionLast="47" xr6:coauthVersionMax="47" xr10:uidLastSave="{00000000-0000-0000-0000-000000000000}"/>
  <bookViews>
    <workbookView xWindow="-120" yWindow="-120" windowWidth="29040" windowHeight="15840" firstSheet="6" activeTab="7" xr2:uid="{00000000-000D-0000-FFFF-FFFF00000000}"/>
  </bookViews>
  <sheets>
    <sheet name="Pakiet  VIII - Syntetyczny nie" sheetId="1" r:id="rId1"/>
    <sheet name="Pakiet I -Szew syntetyczny, mo" sheetId="2" r:id="rId2"/>
    <sheet name="Pakiet II -  Szew o średnim ok" sheetId="3" r:id="rId3"/>
    <sheet name="Pakiet III -Szew o krótkim okr" sheetId="4" r:id="rId4"/>
    <sheet name="Pakiet IV -Szew do tkanek miąż" sheetId="5" r:id="rId5"/>
    <sheet name="Pakiet IX- Szew pleciony, natu" sheetId="6" r:id="rId6"/>
    <sheet name="Pakiet V-  Syntetyczny wchłani" sheetId="7" r:id="rId7"/>
    <sheet name="Pakiet VI - Szew syntetyczny, " sheetId="8" r:id="rId8"/>
    <sheet name="Pakiet VII- Syntetyczny, niewc" sheetId="9" r:id="rId9"/>
    <sheet name="Pakiet X - Syntetyczny wchłani" sheetId="10" r:id="rId10"/>
    <sheet name="Pakiet XI - nici" sheetId="11" r:id="rId11"/>
    <sheet name="Kryteria oceny" sheetId="12" r:id="rId12"/>
  </sheets>
  <calcPr calcId="999999"/>
</workbook>
</file>

<file path=xl/calcChain.xml><?xml version="1.0" encoding="utf-8"?>
<calcChain xmlns="http://schemas.openxmlformats.org/spreadsheetml/2006/main">
  <c r="O8" i="11" l="1"/>
  <c r="M8" i="11"/>
  <c r="O7" i="11"/>
  <c r="M7" i="11"/>
  <c r="L7" i="11"/>
  <c r="O6" i="11"/>
  <c r="M6" i="11"/>
  <c r="L6" i="11"/>
  <c r="O5" i="11"/>
  <c r="M5" i="11"/>
  <c r="L5" i="11"/>
  <c r="O4" i="11"/>
  <c r="M4" i="11"/>
  <c r="L4" i="11"/>
  <c r="O7" i="10"/>
  <c r="M7" i="10"/>
  <c r="O6" i="10"/>
  <c r="M6" i="10"/>
  <c r="L6" i="10"/>
  <c r="O5" i="10"/>
  <c r="M5" i="10"/>
  <c r="L5" i="10"/>
  <c r="O4" i="10"/>
  <c r="M4" i="10"/>
  <c r="L4" i="10"/>
  <c r="O6" i="9"/>
  <c r="M6" i="9"/>
  <c r="O5" i="9"/>
  <c r="M5" i="9"/>
  <c r="L5" i="9"/>
  <c r="O4" i="9"/>
  <c r="M4" i="9"/>
  <c r="L4" i="9"/>
  <c r="O14" i="8"/>
  <c r="M14" i="8"/>
  <c r="O13" i="8"/>
  <c r="M13" i="8"/>
  <c r="L13" i="8"/>
  <c r="O12" i="8"/>
  <c r="M12" i="8"/>
  <c r="L12" i="8"/>
  <c r="O11" i="8"/>
  <c r="M11" i="8"/>
  <c r="L11" i="8"/>
  <c r="O10" i="8"/>
  <c r="M10" i="8"/>
  <c r="L10" i="8"/>
  <c r="O9" i="8"/>
  <c r="M9" i="8"/>
  <c r="L9" i="8"/>
  <c r="O8" i="8"/>
  <c r="M8" i="8"/>
  <c r="L8" i="8"/>
  <c r="O7" i="8"/>
  <c r="M7" i="8"/>
  <c r="L7" i="8"/>
  <c r="O6" i="8"/>
  <c r="M6" i="8"/>
  <c r="L6" i="8"/>
  <c r="O5" i="8"/>
  <c r="M5" i="8"/>
  <c r="L5" i="8"/>
  <c r="O4" i="8"/>
  <c r="M4" i="8"/>
  <c r="L4" i="8"/>
  <c r="O28" i="7"/>
  <c r="M28" i="7"/>
  <c r="O27" i="7"/>
  <c r="M27" i="7"/>
  <c r="L27" i="7"/>
  <c r="O26" i="7"/>
  <c r="M26" i="7"/>
  <c r="L26" i="7"/>
  <c r="O25" i="7"/>
  <c r="M25" i="7"/>
  <c r="L25" i="7"/>
  <c r="O24" i="7"/>
  <c r="M24" i="7"/>
  <c r="L24" i="7"/>
  <c r="O23" i="7"/>
  <c r="M23" i="7"/>
  <c r="L23" i="7"/>
  <c r="O22" i="7"/>
  <c r="M22" i="7"/>
  <c r="L22" i="7"/>
  <c r="O21" i="7"/>
  <c r="M21" i="7"/>
  <c r="L21" i="7"/>
  <c r="O20" i="7"/>
  <c r="M20" i="7"/>
  <c r="L20" i="7"/>
  <c r="O19" i="7"/>
  <c r="M19" i="7"/>
  <c r="L19" i="7"/>
  <c r="O18" i="7"/>
  <c r="M18" i="7"/>
  <c r="L18" i="7"/>
  <c r="O17" i="7"/>
  <c r="M17" i="7"/>
  <c r="L17" i="7"/>
  <c r="O16" i="7"/>
  <c r="M16" i="7"/>
  <c r="L16" i="7"/>
  <c r="O15" i="7"/>
  <c r="M15" i="7"/>
  <c r="L15" i="7"/>
  <c r="O14" i="7"/>
  <c r="M14" i="7"/>
  <c r="L14" i="7"/>
  <c r="O13" i="7"/>
  <c r="M13" i="7"/>
  <c r="L13" i="7"/>
  <c r="O12" i="7"/>
  <c r="M12" i="7"/>
  <c r="L12" i="7"/>
  <c r="O11" i="7"/>
  <c r="M11" i="7"/>
  <c r="L11" i="7"/>
  <c r="O10" i="7"/>
  <c r="M10" i="7"/>
  <c r="L10" i="7"/>
  <c r="O9" i="7"/>
  <c r="M9" i="7"/>
  <c r="L9" i="7"/>
  <c r="O8" i="7"/>
  <c r="M8" i="7"/>
  <c r="L8" i="7"/>
  <c r="O7" i="7"/>
  <c r="M7" i="7"/>
  <c r="L7" i="7"/>
  <c r="O6" i="7"/>
  <c r="M6" i="7"/>
  <c r="L6" i="7"/>
  <c r="O5" i="7"/>
  <c r="M5" i="7"/>
  <c r="L5" i="7"/>
  <c r="O4" i="7"/>
  <c r="M4" i="7"/>
  <c r="L4" i="7"/>
  <c r="O7" i="6"/>
  <c r="M7" i="6"/>
  <c r="O6" i="6"/>
  <c r="M6" i="6"/>
  <c r="L6" i="6"/>
  <c r="O5" i="6"/>
  <c r="M5" i="6"/>
  <c r="L5" i="6"/>
  <c r="O4" i="6"/>
  <c r="M4" i="6"/>
  <c r="L4" i="6"/>
  <c r="O6" i="5"/>
  <c r="M6" i="5"/>
  <c r="O5" i="5"/>
  <c r="M5" i="5"/>
  <c r="L5" i="5"/>
  <c r="O4" i="5"/>
  <c r="M4" i="5"/>
  <c r="L4" i="5"/>
  <c r="O10" i="4"/>
  <c r="M10" i="4"/>
  <c r="O9" i="4"/>
  <c r="M9" i="4"/>
  <c r="L9" i="4"/>
  <c r="O8" i="4"/>
  <c r="M8" i="4"/>
  <c r="L8" i="4"/>
  <c r="O7" i="4"/>
  <c r="M7" i="4"/>
  <c r="L7" i="4"/>
  <c r="O6" i="4"/>
  <c r="M6" i="4"/>
  <c r="L6" i="4"/>
  <c r="O5" i="4"/>
  <c r="M5" i="4"/>
  <c r="L5" i="4"/>
  <c r="O4" i="4"/>
  <c r="M4" i="4"/>
  <c r="L4" i="4"/>
  <c r="O17" i="3"/>
  <c r="M17" i="3"/>
  <c r="O16" i="3"/>
  <c r="M16" i="3"/>
  <c r="L16" i="3"/>
  <c r="O15" i="3"/>
  <c r="M15" i="3"/>
  <c r="L15" i="3"/>
  <c r="O14" i="3"/>
  <c r="M14" i="3"/>
  <c r="L14" i="3"/>
  <c r="O13" i="3"/>
  <c r="M13" i="3"/>
  <c r="L13" i="3"/>
  <c r="O12" i="3"/>
  <c r="M12" i="3"/>
  <c r="L12" i="3"/>
  <c r="O11" i="3"/>
  <c r="M11" i="3"/>
  <c r="L11" i="3"/>
  <c r="O10" i="3"/>
  <c r="M10" i="3"/>
  <c r="L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O13" i="2"/>
  <c r="M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8" i="1"/>
  <c r="M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<sst xmlns="http://schemas.openxmlformats.org/spreadsheetml/2006/main" count="427" uniqueCount="110">
  <si>
    <t>Pakiet  VIII - Syntetyczny niewchłanialny poliamidowy szew monofilmentowy o zmniejszonej hydrofilności pakowany na mokro w celu ograniczenia chłonności i dla zmniejszenia pamięci skrętu po wyjęciu z opakownia.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</si>
  <si>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</si>
  <si>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</si>
  <si>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</si>
  <si>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</si>
  <si>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</si>
  <si>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</si>
  <si>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</si>
  <si>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</si>
  <si>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</si>
  <si>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</si>
  <si>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</si>
  <si>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</si>
  <si>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</si>
  <si>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</si>
  <si>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</si>
  <si>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</si>
  <si>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Syntetyczny niewchłanialny poliamidowy szew monofilmentowy o zmniejszonej hydrofilności pakowany na mokro w celu ograniczenia chłonności i dla zmniejszenia pamięci skrętu po wyjęciu z opakowania.
Grubość nitki	1, Min długość nitki 90 cm, 	Długość igły 2x 50 mm	Opis igły 3/8 koła, igła konwencjonalnie tnąca, 2 szwy w saszetce każdy zaopatrzony w 40 mm rurkę winylową</t>
  </si>
  <si>
    <t>szt.</t>
  </si>
  <si>
    <t>Syntetyczny niewchłanialny poliamidowy szew monofilmentowy o zmniejszonej hydrofilności pakowany na mokro w celu ograniczenia chłonności i dla zmniejszenia pamięci skrętu po wyjęciu z opakowania.
Grubość nitki	10/0 , Min długość nitki 30 cm, 	Długość igły 5,5 mm	Opis igły 1/2 koła, igła szpatułkowa, wklęsła, podwójna. Średnica 178μ. Kąt 160°.</t>
  </si>
  <si>
    <t>Syntetyczny niewchłanialny poliamidowy szew monofilmentowy o zmniejszonej hydrofilności pakowany na mokro w celu ograniczenia chłonności i dla zmniejszenia pamięci skrętu po wyjęciu z opakowania.
Grubość nitki	5/0 , Min długość nitki 45 cm, 	Długość igły 13 mm	Opis igły 3/8 koła, odwrotnie tnąca, kosmetyczna, dwuwklęsła</t>
  </si>
  <si>
    <t>Syntetyczny niewchłanialny poliamidowy szew monofilmentowy o zmniejszonej hydrofilności pakowany na mokro w celu ograniczenia chłonności i dla zmniejszenia pamięci skrętu po wyjęciu z opakowania.
Grubość nitki 6/0	Min długość nitki 45 cm 	Długość igły 13 mm 	Opis igły 3/8 koła , odwrotnie tnąca, kosmetyczna, dwuwklęsła</t>
  </si>
  <si>
    <t>Razem</t>
  </si>
  <si>
    <t>Pakiet I -Szew syntetyczny, monofilament, niewchłanialny</t>
  </si>
  <si>
    <t>Pakiet  - I Szew syntetyczny, monofilament, niewchłanialny
Szew syntetyczny, monofilament, niewchłanialny, poliamidowy, z igłą o zwiększonej stabilności w imadle, grubość nici 2/0, długość nici  ( tolerancja-5%+10%) 75 cm, igła ( tolerancja+/-1 mm dla igieł powyżej 22 mm) 24mm, 3/8 koła, tnąca</t>
  </si>
  <si>
    <t>Szew syntetyczny, monofilament, niewchłanialny, poliamidowy, z igłą o zwiększonej stabilności w imadle, grubość nici 2/0, długość nici  ( tolerancja-5%+10%) 100 cm, igła ( tolerancja+/-1 mm dla igieł powyżej 22 mm)45 mm, 3/8 koła, tnąca</t>
  </si>
  <si>
    <t>Szew syntetyczny, monofilament, niewchłanialny, poliamidowy, z igłą o zwiększonej stabilności w imadle, grubość nici 3/0, długość nici  ( tolerancja-5%+10%) 45 cm, igła ( tolerancja+/-1 mm dla igieł powyżej 22 mm) 19 mm, 3/8 koła, tnąca, kosmetyczna, micro-point</t>
  </si>
  <si>
    <t>Szew syntetyczny, monofilament, niewchłanialny, poliamidowy, z igłą o zwiększonej stabilności w imadle, grubość nici 4/0, długość nici  ( tolerancja-5%+10%) 45 cm, igła ( tolerancja+/-1 mm dla igieł powyżej 22 mm) 19mm, 3/8 koła, tnąca, kosmetyczna, micro-point</t>
  </si>
  <si>
    <t>Szew syntetyczny, monofilament, niewchłanialny, poliamidowy, z igłą o zwiększonej stabilności w imadle, grubość nici 5/0, długość nici  ( tolerancja-5%+10%) 45 cm, igła ( tolerancja+/-1 mm dla igieł powyżej 22 mm) 16mm, 3/8 koła, tnąca, kosmetyczna, micro-point</t>
  </si>
  <si>
    <t>Szew syntetyczny, monofilament, niewchłanialny, poliamidowy, z igłą o zwiększonej stabilności w imadle, grubość nici 2/0, długość nici  ( tolerancja-5%+10%) 75 cm, igła ( tolerancja+/-1 mm dla igieł powyżej 22 mm) 24mm, 3/8 koła, tnąca, kosmetyczna, micro-point</t>
  </si>
  <si>
    <t>Szew syntetyczny, monofilament, niewchłanialny, poliamidowy, z igłą o zwiększonej stabilności w imadle, grubość nici 2/0, długość nici  ( tolerancja-5%+10%) 75 cm, igła ( tolerancja+/-1 mm dla igieł powyżej 22 mm) 24mm, 3/8 koła, tnąca</t>
  </si>
  <si>
    <t>Szew syntetyczny, monofilament, niewchłanialny, poliamidowy, z igłą o zwiększonej stabilności w imadle, grubość nici 2/0, długość nici  ( tolerancja-5%+10%) 75 cm, igła (tolerancja+/-1 mm dla igieł powyżej 22 mm) 39mm, 3/8 koła, tnąca</t>
  </si>
  <si>
    <t>klej tkankowy do klejenia skóry do 25cm, tworzący 7 dniową barierę antybakteryjną, posiadający badania kliniczne, przechowywanie bez lodówki</t>
  </si>
  <si>
    <t>Pakiet II -  Szew o średnim okresie wchłaniania oraz podtrzymywania tkankowego</t>
  </si>
  <si>
    <t>Szew o średnim okresie wchłaniania oraz podtrzymywania tkankowego, syntetyczny, monofilamant, barwiony, czas podtrzymywania tkankowego, po 13, 14 dniach- ok. 50%, czas całkowitego wchłaniania: 60-90 dni, grubość nici 1, długość nitki (tolerancja-5%+10%) 30 cm, igła (tolerancja+/-1 mm dla igieł powyżej 22 mm) 37 mm, 1/2 koła, okrągła</t>
  </si>
  <si>
    <t>Szew o średnim okresie wchłaniania oraz podtrzymywania tkankowego, syntetyczny, monofilamant, barwiony, czas podtrzymywania tkankowego, po 13, 14 dniach- ok. 50%, czas całkowitego wchłaniania: 60-90 dni, grubość nici 0, długość nitki (tolerancja-5%+10%) 70 cm, igła (tolerancja+/-1 mm dla igieł powyżej 22 mm) 37 mm, 1/2 koła, okrągła</t>
  </si>
  <si>
    <t>Szew o średnim okresie wchłaniania oraz podtrzymywania tkankowego, syntetyczny, monofilamant, barwiony, czas podtrzymywania tkankowego, po 13, 14 dniach- ok. 50%, czas całkowitego wchłaniania: 60-90 dni, grubość nici 2/0, długość nitki (tolerancja-5%+10%) 70 cm, igła (tolerancja+/-1 mm dla igieł powyżej 22 mm) 37 mm, 1/2 koła, okrągła</t>
  </si>
  <si>
    <t>Szew o średnim okresie wchłaniania oraz podtrzymywania tkankowego, syntetyczny, monofilamant, barwiony, czas podtrzymywania tkankowego, po 13, 14 dniach- ok. 50%, czas całkowitego wchłaniania: 60-90 dni, grubość nici 3/0, długość nitki (tolerancja-5%+10%) 70 cm, igła (tolerancja+/-1 mm dla igieł powyżej 22 mm) 26 mm, 1/2 koła, okrągła</t>
  </si>
  <si>
    <t>Szew o średnim okresie wchłaniania oraz podtrzymywania tkankowego, syntetyczny, monofilamant, barwiony, czas podtrzymywania tkankowego, po 13, 14 dniach- ok. 50%, czas całkowitego wchłaniania: 60-90 dni, grubość nici 4/0, długość nitki (tolerancja-5%+10%) 70 cm, igła (tolerancja+/-1 mm dla igieł powyżej 22 mm) 26 mm, 1/2 koła, okrągła</t>
  </si>
  <si>
    <t>Szew o średnim okresie wchłaniania oraz podtrzymywania tkankowego, syntetyczny, monofilamant, barwiony, czas podtrzymywania tkankowego, po 13, 14 dniach- ok. 50%, czas całkowitego wchłaniania: 60-90 dni, grubość nici 5/0, długość nitki (tolerancja-5%+10%) 70 cm, igła (tolerancja+/-1 mm dla igieł powyżej 22 mm) 17 mm, 1/2 koła, okrągła</t>
  </si>
  <si>
    <t>Szew o średnim okresie wchłaniania oraz podtrzymywania tkankowego, syntetyczny, monofilamant, barwiony, czas podtrzymywania tkankowego, po 13, 14 dniach- ok. 50%, czas całkowitego wchłaniania: 60-90 dni, grubość nici 6/0, długość nitki (tolerancja-5%+10%) 70 cm, igła (tolerancja+/-1 mm dla igieł powyżej 22 mm) 17 mm, 1/2 koła, okrągła</t>
  </si>
  <si>
    <t>Szew o średnim okresie wchłaniania oraz podtrzymywania tkankowego, syntetyczny, monofilamant, barwiony, czas podtrzymywania tkankowego, po 13, 14 dniach- ok. 50%, czas całkowitego wchłaniania: 60-90 dni, grubość nici 3/0, długość nitki (tolerancja-5%+10%) 70 cm, igła (tolerancja+/-1 mm dla igieł powyżej 22 mm) 17 mm, 1/2 koła, okrągła</t>
  </si>
  <si>
    <t>Szew o średnim okresie wchłaniania oraz podtrzymywania tkankowego, syntetyczny, monofilamant, barwiony, czas podtrzymywania tkankowego, po 13, 14 dniach- ok. 50%, czas całkowitego wchłaniania: 60-90 dni, grubość nici 4/0, długość nitki (tolerancja-5%+10%) 70 cm, igła (tolerancja+/-1 mm dla igieł powyżej 22 mm) 17 mm, 1/2 koła, okrągła</t>
  </si>
  <si>
    <t>Szew o średnim okresie wchłaniania oraz podtrzymywania tkankowego, syntetyczny, monofilamant, barwiony, czas podtrzymywania tkankowego, po 13, 14 dniach- ok. 50%, czas całkowitego wchłaniania: 60-90 dni, grubość nici 2/0, długość nitki (tolerancja-5%+10%) 70 cm, igła (tolerancja+/-1 mm dla igieł powyżej 22 mm) 24 mm, 3/8 koła, tnąca, kosmetyczna, micro-point</t>
  </si>
  <si>
    <t>Szew o średnim okresie wchłaniania oraz podtrzymywania tkankowego, syntetyczny, monofilamant, barwiony, czas podtrzymywania tkankowego, po 13, 14 dniach- ok. 50%, czas całkowitego wchłaniania: 60-90 dni, grubość nici 3/0, długość nitki (tolerancja-5%+10%) 70 cm, igła (tolerancja+/-1 mm dla igieł powyżej 22 mm) 26 mm, 3/8 koła, tnąca, kosmetyczna, micro-point</t>
  </si>
  <si>
    <t>Szew o średnim okresie wchłaniania oraz podtrzymywania tkankowego, syntetyczny, pleciony, barwiony, czas podtrzymywania tkankowego, po 14 dniach- ok. 75%, czas całkowitego wchłaniania: 56-70 dni, grubość nici 1, długość nitki (tolerancja-5%+10%) 70 cm, igła (tolerancja+/-1 mm dla igieł powyżej 22 mm) 26 mm, 1/2 koła, okrągła</t>
  </si>
  <si>
    <t>Szew o średnim okresie wchłaniania oraz podtrzymywania tkankowego, syntetyczny, pleciony, barwiony, czas podtrzymywania tkankowego, po 14 dniach- ok. 75%, czas całkowitego wchłaniania: 56-70 dni, grubość nici 0, długość nitki (tolerancja-5%+10%) 70 cm, igła (tolerancja+/-1 mm dla igieł powyżej 22 mm) 26 mm, 1/2 koła, okrągła</t>
  </si>
  <si>
    <t>Pakiet III -Szew o krótkim okresie wchłaniania oraz podtrzymywania tkankowego</t>
  </si>
  <si>
    <t>Szew o krótkim okresie wchłaniania oraz podtrzymywania tkankowego, pleciony, syntetyczny, powlekany, niebarwiony, wchłanialny, z igłą o zwiększonej stabilności w imadle, czas podtrzymywania tkankowego po 5 dniach- ok. 50 %, po 10-14 dniach ok. 0%, czas całkowitego wchłaniania ok. 42 dni, grubość nitki 1, długość nitki (tolerancja-5%+10%)  90 cm, igła (tolerancja+/-1 mm dla igieł powyżej 22 mm) 40-43 mm, 1/2 koła, półtnąca</t>
  </si>
  <si>
    <t>Szew o krótkim okresie wchłaniania oraz podtrzymywania tkankowego, pleciony, syntetyczny, powlekany, niebarwiony, wchłanialny, z igłą o zwiększonej stabilności w imadle, czas podtrzymywania tkankowego po 5 dniach- ok. 50 %, po 10-14 dniach ok. 0%, czas całkowitego wchłaniania ok. 42 dni, grubość nitki 4/0, długość nitki (tolerancja-5%+10%)  70 cm, igła (tolerancja+/-1 mm dla igieł powyżej 22 mm) 19 mm, 3/8 koła, tnąca, kosmetyczna, micro-point</t>
  </si>
  <si>
    <t>Szew o krótkim okresie wchłaniania oraz podtrzymywania tkankowego, pleciony, syntetyczny, powlekany, niebarwiony, wchłanialny, z igłą o zwiększonej stabilności w imadle, czas podtrzymywania tkankowego po 5 dniach- ok. 50 %, po 10-14 dniach ok. 0%, czas całkowitego wchłaniania ok. 42 dni, grubość nitki 3/0, długość nitki (tolerancja-5%+10%)  70 cm, igła (tolerancja+/-1 mm dla igieł powyżej 22 mm) 19 mm, 3/8 koła, tnąca, kosmetyczna, micro-point</t>
  </si>
  <si>
    <t>312_02_05</t>
  </si>
  <si>
    <t>Szew o krótkim okresie wchłaniania oraz podtrzymywania tkankowego, pleciony, syntetyczny, powlekany, niebarwiony, wchłanialny, z igłą o zwiększonej stabilności w imadle, czas podtrzymywania tkankowego po 5 dniach- ok. 50 %, po 10-14 dniach ok. 0%, czas całkowitego wchłaniania ok. 42 dni, grubość nitki 0, długość nitki (tolerancja-5%+10%)  90 cm, igła (tolerancja+/-1 mm dla igieł powyżej 22 mm) 43 mm, 1/2 koła, półtnąca</t>
  </si>
  <si>
    <t>Szew o krótkim okresie wchłaniania oraz podtrzymywania tkankowego, pleciony, syntetyczny, powlekany, niebarwiony, wchłanialny, z igłą o zwiększonej stabilności w imadle, czas podtrzymywania tkankowego po 5 dniach- ok. 50 %, po 10-14 dniach ok. 0%, czas całkowitego wchłaniania ok. 42 dni, grubość nitki 2/0, długość nitki (tolerancja-5%+10%)  70 cm, igła (tolerancja+/-1 mm dla igieł powyżej 22 mm) 24 mm, 3/8 koła, tnąca, kosmetyczna, micro-point</t>
  </si>
  <si>
    <t>Szew o krótkim okresie wchłaniania oraz podtrzymywania tkankowego, monofilament, syntetyczny,  niebarwiony, wchłanialny, z igłą o zwiększonej stabilności w imadle, czas podtrzymywania tkankowego po 5 dniach- ok. 70-80 %, po 10 dniach ok. 20-30%, czas całkowitego wchłaniania po 56 dniach, grubość nitki 2/0, długość nitki (tolerancja-5%+10%)  70 cm, igła (tolerancja+/-1 mm dla igieł powyżej 22 mm) 24 mm, 3/8 koła, tnąca, kosmetyczna, micro-point</t>
  </si>
  <si>
    <t>Pakiet IV -Szew do tkanek miąższowych i wosk kostny</t>
  </si>
  <si>
    <t>szew z poliglikonatu o średnim okresie wchłaniania oraz podtrzymywania tkankowego, syntetyczny, pleciony, barwiony, czas podtrzymywania tkankowego po 14 dniach ok. 75%, czas całkowitego wchłaniania po 56-70 dniach, grubość nici usp. 2, długość nitki 90 cm, z igłą tępą  65 mm, 1/2 koła okrągłą</t>
  </si>
  <si>
    <t>Chirurgiczny wosk kostny, jałowy,  postać – 2,50 gramowe prostokątne płytki</t>
  </si>
  <si>
    <t>Pakiet IX- Szew pleciony, naturalny, niewchłaniany, jedwabny, impregnowany woskiem. Okres ważności - 3 lata.</t>
  </si>
  <si>
    <t>Szew pleciony, naturalny, niewchłanialny, jedwabny, impregnowany woskiem. Okres ważności - 3 lata.
Grubość nitki	4/0, Min długość nitki 45 cm, 	Długość igły	13 mm, Opis igły 3/8 koła, igła odwrotnie tnąca. Średnica 457μ. Kąt 135°.</t>
  </si>
  <si>
    <t>Szew pleciony, naturalny, niewchłanialny, jedwabny, impregnowany woskiem. Okres ważności - 3 lata.
Grubość nitki	6/0, Min długość nitki 45 cm, 	Długość igły	8  mm, Opis igły 1/4 koła, igła szpatułkowa, podwójna. Średnica 356μ. Kąt 100°.</t>
  </si>
  <si>
    <t>Szew pleciony, naturalny, niewchłanialny, jedwabny, impregnowany woskiem. Okres ważności - 3 lata.
Grubość nitki	9/0, Min długość nitki 45 cm, 	Długość igły6,5 mm, Opis igły 3/8 koła, igła szpatułkowa wklęsła, podwójna. Średnica 178μ. Kąt 140°.</t>
  </si>
  <si>
    <t>Pakiet V-  Syntetyczny wchłanialny szew pleciony wykonany z mieszaniny kwasu poliglikolowego i polimlekowego z powleczeniem z dodatkiem antyseptyku (triklosanu)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</si>
  <si>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                                                                                                                                                                                                     
Grubość nitki	Min długość nitki	Długość igły	Opis igły
1	90 cm	48 mm	1/2 koła, igła okrągła, wzmocniona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</si>
  <si>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 
Grubość nitki	Min długość nitki	Długość igły	Opis igły
1	90 cm	31 mm	1/2 koła, igła okrągła, wzmocniona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</si>
  <si>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 
Grubość nitki 0	Min długość nitki	 90 cm Długość igły 36 mmm	Opis igły
1/2 koła igła okrągła wzmocniona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</si>
  <si>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 
Grubość nitki 0 	Min długość nitki90 cm 	Długość igły 48 mm 	Opis igły1/2 koła igła okrągła , wzmocniona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</si>
  <si>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
Grubość nitki 2 	Grubość nitki	75 cm, Długość igły	48 mm Grubość nitki 1/2 koła, igła okrągła wzmocniona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</si>
  <si>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 
Grubość nitki 1	Grubość nitki	150 cm Długość igły nd	Grubość nitki szwy bezigłowe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</si>
  <si>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
Grubość nitki 1 	Grubość nitki	75 cm Długość igły	48 mm, Grubość nitki 1/2 koła igła okrągła,  wzmocniona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</si>
  <si>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
Grubość nitki 1 	Grubość nitki	6x 45 cm Długość igły	nd , szwy w odcinkach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</si>
  <si>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
Grubość nitki 0	Grubość nitki	6x 45 cm Długość igły	nd , szwy w odcinkach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</si>
  <si>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   
Grubość nitki	2/0 , Grubość nitki 90 cm, 	Długość igły26 mm, 	1/2 koła , igła okrągła rozwarstwiajaca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</si>
  <si>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
Grubość nitki 2/0	Grubość nitki	12x45 cm,, Długość igły nd	szwy bezigłowe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</si>
  <si>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
Grubość nitki 2/0	Grubość nitki	150 Długość igły nd 	 szwy bez igłowe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</si>
  <si>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 
Grubość nitki	3/0 , Grubość nitki 90 cm, 	Długość igły 26 mm, 	Grubość nitki 1/2 koła igła okrągła, rozwarstwiająca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</si>
  <si>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
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	Grubość nitki 3/0 	Długość igły 12x 45 cm	Grubość nitki nd , szwy w odcinkach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</si>
  <si>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
Syntetyczny wchłaniany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	Grubość nitki 4/0 	Długość igły75 cm 	Grubość nitki 20 mm , 1/2 koła igła okrągła , rozwarstwiająca</t>
  </si>
  <si>
    <t>Syntetyczny wchłaniany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	Grubość nitki 5/0 	Długość igły 45 cm 	Grubość nitki13 mm , 1/2 koła igła okrągła średnica 305 , kąt 180 stopni</t>
  </si>
  <si>
    <t>Syntetyczny wchłaniany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	Grubość nitki 6/0 	Długość igły 45 cm 	Grubość nitki13 mm , 1/2 koła igła okrągła średnica 305 , kąt 180 stopni</t>
  </si>
  <si>
    <t>Syntetyczny wchłaniany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	Grubość nitki 1	Długość igły 75 cm 	Grubość nitki 40mm , 1/2 koła igła okrągła wzmocniona</t>
  </si>
  <si>
    <t>Syntetyczny wchłaniany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	Grubość nitki 2 	Długość igły 90 cm 	Grubość nitk 48 mm , 1/2 koła igła okrągła wzmocniona</t>
  </si>
  <si>
    <t>Syntetyczny wchłaniany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	Grubość nitki 3/0 	Długość igły 150 cm 	nd, szwy bezigłowe</t>
  </si>
  <si>
    <t>Syntetyczny wchłaniany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	Grubość nitki 8/0 	Długość igły 45 cm 	Grubość nitki 6,5 mm , 3/8 koła igła szpatułkowa z mikroostrzem, podwójna,  średnica 203 , kąt 140 stopni</t>
  </si>
  <si>
    <t>Syntetyczny wchłaniany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	Grubość nitki 7/0 	Długość igły 45 cm długość igły 7  mm , 1/2 koła igła szpatułkowa z mikroostrzemm, podwójna, okrągła średnica 203 , kąt 175 stopni</t>
  </si>
  <si>
    <t>Syntetyczny wchłaniany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	Grubość nitki 6/0 	Długość igły 45 cm 	długość igły 8 mm , 1/4 koła igła szpatułókowa, podwójna, średnica 356 , kąt 100 stopni</t>
  </si>
  <si>
    <t>Syntetyczny wchłaniany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	Grubość nitki 5/0 	Długość igły 45 cm 	gruboścc 8 mm , 1/4  koła igła szpatułkowa, podwójna, średnica 356 , kąt 100 stopni</t>
  </si>
  <si>
    <t>Pakiet VI - Szew syntetyczny, polipropylenowy, niewchłanialny, jednowłóknowy charakteryzujący się kontrolowanym rozciąganiem zapobiegającym nieumyślnemu zerwaniu szwu oraz plastycznym odkształceniem węzła zapobiegającym jego rozwiązaniu.</t>
  </si>
  <si>
    <t>Szew syntetyczny, polipropylenowy, niewchłanialny, jednowłóknowy charakteryzujący się kontrolowanym rozciąganiem zapobiegającym nieumyślnemu zerwaniu szwu oraz plastycznym odkształceniem węzła zapobiegającym jego rozwiązaniu.
Grubość nitki 2/0	Min długość nitki	75 cm Długość igły	70 mm Opis igły Igła prosta, okrągła, zalecana do szwu kapciuchowego, podwójna</t>
  </si>
  <si>
    <t>Szew syntetyczny, polipropylenowy, niewchłanialny, jednowłóknowy charakteryzujący się kontrolowanym rozciąganiem zapobiegającym nieumyślnemu zerwaniu szwu oraz plastycznym odkształceniem węzła zapobiegającym jego rozwiązaniu.
Grubość nitki 3/0	Min długość nitki	90 cm Długość igły	16 mm Opis igły 1/2 koła, igła okrągła CC z mikroostrzem, podwójna, szew samouszczelniający</t>
  </si>
  <si>
    <t>Szew syntetyczny, polipropylenowy, niewchłanialny, jednowłóknowy charakteryzujący się kontrolowanym rozciąganiem zapobiegającym nieumyślnemu zerwaniu szwu oraz plastycznym odkształceniem węzła zapobiegającym jego rozwiązaniu.
Grubość nitki 4/0	Min długość nitki	90 cm Długość igły	16 mm Opis igły 1/2 koła, igła okrągła CC z mikroostrzem, podwójna</t>
  </si>
  <si>
    <t>Szew syntetyczny, polipropylenowy, niewchłanialny, jednowłóknowy charakteryzujący się kontrolowanym rozciąganiem zapobiegającym nieumyślnemu zerwaniu szwu oraz plastycznym odkształceniem węzła zapobiegającym jego rozwiązaniu.
Grubość nitki 5/0	Min długość nitki	75 cm Długość igły	13 mm Opis igły 1/2 koła, igła okrągła CC z mikroostrzem, podwójna, średnica 305, kąt 180 stopni</t>
  </si>
  <si>
    <t>Szew syntetyczny, polipropylenowy, niewchłanialny, jednowłóknowy charakteryzujący się kontrolowanym rozciąganiem zapobiegającym nieumyślnemu zerwaniu szwu oraz plastycznym odkształceniem węzła zapobiegającym jego rozwiązaniu.
Grubość nitki 2/0	Min długość nitki	75 cm Długość igły	31 mm Opis igły 1/2 koła, igła okrągła</t>
  </si>
  <si>
    <t>Szew syntetyczny, polipropylenowy, niewchłanialny, jednowłóknowy charakteryzujący się kontrolowanym rozciąganiem zapobiegającym nieumyślnemu zerwaniu szwu oraz plastycznym odkształceniem węzła zapobiegającym jego rozwiązaniu.
Grubość nitki 6/0	Min długość nitki	60 cm Długość igły	13 mm Opis igły 1/2 koła, igła okrągła CC z mikroostrzem, podwójna. Średnica 305μ. Kąt 180°.</t>
  </si>
  <si>
    <t>Szew syntetyczny, polipropylenowy, niewchłanialny, jednowłóknowy charakteryzujący się kontrolowanym rozciąganiem zapobiegającym nieumyślnemu zerwaniu szwu oraz plastycznym odkształceniem węzła zapobiegającym jego rozwiązaniu.
Grubość nitki 1	Min długość nitki	102cm Długość igły	40 mm Opis igły 1/2 koła, wzmocniona, okrągła stożkowa</t>
  </si>
  <si>
    <t>Szew syntetyczny, polipropylenowy, niewchłanialny, jednowłóknowy charakteryzujący się kontrolowanym rozciąganiem zapobiegającym nieumyślnemu zerwaniu szwu oraz plastycznym odkształceniem węzła zapobiegającym jego rozwiązaniu.
Grubość nitki 0	Min długość nitki	100 cm Długość igły	40 mm Opis igły 1/2 koła, igła okrągła wzocniona</t>
  </si>
  <si>
    <t>Szew syntetyczny, polipropylenowy, niewchłanialny, jednowłóknowy charakteryzujący się kontrolowanym rozciąganiem zapobiegającym nieumyślnemu zerwaniu szwu oraz plastycznym odkształceniem węzła zapobiegającym jego rozwiązaniu.
Grubość nitki 10/0	Min długość nitki	10 cm  petla, Długość igły	14 mm Opis igły 1/4 koła, igła szpatułkowa</t>
  </si>
  <si>
    <t>Szew syntetyczny, polipropylenowy, niewchłanialny, jednowłóknowy charakteryzujący się kontrolowanym rozciąganiem zapobiegającym nieumyślnemu zerwaniu szwu oraz plastycznym odkształceniem węzła zapobiegającym jego rozwiązaniu.
Grubość nitki 10 /0	Min długość nitki	23  cm Długość igły	16 mm Opis igły Igła szpatułkowa, prosta, z mikroostrzem, podwójna. Średnica 152μ.</t>
  </si>
  <si>
    <t>Pakiet VII- Syntetyczny, niewchłanialny, pleciony szew poliestrowy, zbudowany z rdzenia oplecionego 16 mikrowłóknami, powlekany polibutylanem.</t>
  </si>
  <si>
    <t>Syntetyczny, niewchłanialny, pleciony szew poliestrowy, zbudowany z rdzenia oplecionego 16 mikrowłóknami, powlekany polibutylanem.
Grubość nitki	 2 , Min długość nitki 75 cm, 	Długość igły 40 mm, 	Opis igły 1/2 koła , okrągło tnąca</t>
  </si>
  <si>
    <t>Syntetyczny, niewchłanialny, pleciony szew poliestrowy, zbudowany z rdzenia oplecionego 16 mikrowłóknami, powlekany polibutylanem.
Grubość nitki	0b , Min długość nitki 75 cm, 	Długość igły 31 mm, 	Opis igły 1/2 koła , okrągła</t>
  </si>
  <si>
    <t>Pakiet X - Syntetyczny wchłanialny szew jednowłóknowy wykonany z polydioksanonu.</t>
  </si>
  <si>
    <t>Syntetyczny wchłanialny szew jednowłóknowy wykonany z polydioksanonu. Przybliżony profil podtrzymywania tkankowego: po 14 dniach - 80%, po 28 dniach - 70%, po 42 dniach - 60%. Okres podtrzymywania tkankowego do 90 dni. Okres wchłaniania 182 - 238 dni.
Grubość nitki 0	Min długość nitki 240 cm pętla 	Długość igły	110 Opis igły 5/8 koła, igła okrągła, przeciwzakłuciowa</t>
  </si>
  <si>
    <t>Syntetyczny wchłanialny szew jednowłóknowy wykonany z polydioksanonu. Przybliżony profil podtrzymywania tkankowego: po 14 dniach - 80%, po 28 dniach - 70%, po 42 dniach - 60%. Okres podtrzymywania tkankowego do 90 dni. Okres wchłaniania 182 - 238 dni.
Grubość nitki 0	Min długość nitki 150 cm pętla 	Długość igły	110 Opis igły 5/8 koła, igła okrągła, wzmocniona</t>
  </si>
  <si>
    <t>Syntetyczny wchłanialny szew jednowłóknowy wykonany z polydioksanonu. Przybliżony profil podtrzymywania tkankowego: po 14 dniach - 80%, po 28 dniach - 70%, po 42 dniach - 60%. Okres podtrzymywania tkankowego do 90 dni. Okres wchłaniania 182 - 238 dni.
Grubość nitki 1	Min długość nitki 240 cm pętla 	Długość igły	110 Opis igły 5/8 koła, igła szpatułkowa</t>
  </si>
  <si>
    <t>Pakiet XI - nici</t>
  </si>
  <si>
    <t>Bezwęzłowe urządzenie do kontrolowanego zamykania ran z dwoma igłami. Syntetyczny szew wykonany z polidioksanonu, ze spiralnie ułożonymi kotwicami, barwiony na fioletowo, wchłanialny. Czas podtrzymywania tkankowego: 80% po 14 dniach, 60% po 28 dniach, 40% po 42 dniach. Przybliżony okres wchłaniania się szwu wynosi: 120 – 180 dni.
Grubość nitki	2/0 Min długość nitki 14x14 	Długość igły 26 mm	Opis igły 1/2 koła okrągła</t>
  </si>
  <si>
    <t>System zamykania ran zawierający aplikator z jałowym, płynnym klejem do stosowania miejscowego na skórę, zawierający monomer (cyjanoakrylan 2-oktylu) oraz samoprzylepną siatkę poliestrową. Polimeryzacja kleju następuje w czasie około 60 sekund. Zapewnia elastycznczną barierę przeciwdrobnoustrojową, która w warunkach in vitro przez 72 godziny zapewnia 99% ochronę przed drobnoustrojami zwykle odpowiadajqcymi za zakazenia miejsca operowanego. Wykazuje inhibicję rozwoju bakterii Gram-dodatnich (MRSA i MRSE) oraz Gram-ujemnych (E. coli) w warunkach in vitro.
System zamykania skóry: klej skórny 2-oktyl cyjanoakrylat , elastyczna, samoprzylepna siatka elastyczna - długość 22 cm, szerokość 4 cm, pojemność aplikatora 3,8 ml.</t>
  </si>
  <si>
    <t>Bezwęzłowe urządzenie do kontrolowanego zamykania ran wykonane z polidioksanonu z igłą na jednym końcu i prostokątnym elementem mocującym szew w tkance, na drugim (wymiary: 2,5mm x 5mm). Szew syntetyczny z symetrycznie ułożonymi kotwicami - 5 kotwic na 1 cm szwu, barwiony na fioletowo, wchłanialny. Posiadający antyseptyczny czynnik antybakteryjny - triklosan, o potwierdzonym testami in-vitro działaniu hamującym wzrost drobnoustrojów chorobotwórczych najczęściej wywołujących infekcje pooperacyjne: Staphylococcus aureus, Staphylococcus epidermidis, MRSA, MRSE, E. coli, Klebsiella pneumoniae. Okres podtrzymywania tkankowego: do 90 dni. Okres wchłaniania: 210 dni.
Grubość nitki	1 Min długość nitki	45 cm Długość igły 36 mm 	Opis igły 36 mm, 1/2 koła , okrągła</t>
  </si>
  <si>
    <t>Bezwęzłowe urządzenie do kontrolowanego zamykania ran z igłą na jednym końcu i z regulowaną pętlą mocującą na drugim. Syntetyczny wchłanialny szew ze spiralnie ułożonymi kotwicami, wykonany z kopolimeru glikolidu i e-kaprolaktonu. Okres wchłaniania: 91 dni. Posiada antyseptyczny czynnik antybakteryjny - triklosan, posiadający potwierdzone testami in-vitro działanie hamujące wzrost drobnoustrojów chorobotwórczych najczęściej wywołujących infekcje pooperacyjne: Staphylococcus aureus, Staphylococcus epidermidis, MRSA, MRSE, E. coli, Klebsiella pneumoniae.
Grubość nitki 2/0 	Min długość nitki 70 cm	Długość igły 26 	Opis igły 26 mm, 1/2 koła, odwrotnie tnąca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</si>
</sst>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2" fillId="2" borderId="1" xfId="0" applyFont="1" applyFill="1" applyBorder="1" applyAlignment="1">
      <alignment horizontal="centerContinuous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Continuous" wrapText="1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Continuous" wrapText="1"/>
    </xf>
    <xf numFmtId="0" fontId="3" fillId="0" borderId="0" xfId="0" applyFont="1"/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tabSelected="1" workbookViewId="0">
      <selection activeCell="A2" sqref="A2:XFD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3.140625" customWidth="1"/>
    <col min="5" max="5" width="27.140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75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ht="18.75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93.75" x14ac:dyDescent="0.3">
      <c r="A4" s="9">
        <v>1</v>
      </c>
      <c r="B4" s="9"/>
      <c r="C4" s="9" t="s">
        <v>16</v>
      </c>
      <c r="D4" s="9" t="s">
        <v>17</v>
      </c>
      <c r="E4" s="9"/>
      <c r="F4" s="9"/>
      <c r="G4" s="9"/>
      <c r="H4" s="9" t="s">
        <v>18</v>
      </c>
      <c r="I4" s="9"/>
      <c r="J4" s="10">
        <v>300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s="7" customFormat="1" ht="93.75" x14ac:dyDescent="0.3">
      <c r="A5" s="9">
        <v>2</v>
      </c>
      <c r="B5" s="9"/>
      <c r="C5" s="9" t="s">
        <v>16</v>
      </c>
      <c r="D5" s="9" t="s">
        <v>19</v>
      </c>
      <c r="E5" s="9"/>
      <c r="F5" s="9"/>
      <c r="G5" s="9"/>
      <c r="H5" s="9" t="s">
        <v>18</v>
      </c>
      <c r="I5" s="9"/>
      <c r="J5" s="10">
        <v>60</v>
      </c>
      <c r="K5" s="10"/>
      <c r="L5" s="10">
        <f>K5*((100+N5)/100)</f>
        <v>0</v>
      </c>
      <c r="M5" s="10">
        <f>J5*K5</f>
        <v>0</v>
      </c>
      <c r="N5" s="10"/>
      <c r="O5" s="10">
        <f>J5*L5</f>
        <v>0</v>
      </c>
    </row>
    <row r="6" spans="1:16" s="7" customFormat="1" ht="93.75" x14ac:dyDescent="0.3">
      <c r="A6" s="9">
        <v>3</v>
      </c>
      <c r="B6" s="9"/>
      <c r="C6" s="9" t="s">
        <v>16</v>
      </c>
      <c r="D6" s="9" t="s">
        <v>20</v>
      </c>
      <c r="E6" s="9"/>
      <c r="F6" s="9"/>
      <c r="G6" s="9"/>
      <c r="H6" s="9" t="s">
        <v>18</v>
      </c>
      <c r="I6" s="9"/>
      <c r="J6" s="10">
        <v>96</v>
      </c>
      <c r="K6" s="10"/>
      <c r="L6" s="10">
        <f>K6*((100+N6)/100)</f>
        <v>0</v>
      </c>
      <c r="M6" s="10">
        <f>J6*K6</f>
        <v>0</v>
      </c>
      <c r="N6" s="10"/>
      <c r="O6" s="10">
        <f>J6*L6</f>
        <v>0</v>
      </c>
    </row>
    <row r="7" spans="1:16" s="7" customFormat="1" ht="93.75" x14ac:dyDescent="0.3">
      <c r="A7" s="9">
        <v>4</v>
      </c>
      <c r="B7" s="9"/>
      <c r="C7" s="9" t="s">
        <v>16</v>
      </c>
      <c r="D7" s="9" t="s">
        <v>21</v>
      </c>
      <c r="E7" s="9"/>
      <c r="F7" s="9"/>
      <c r="G7" s="9"/>
      <c r="H7" s="9" t="s">
        <v>18</v>
      </c>
      <c r="I7" s="9"/>
      <c r="J7" s="10">
        <v>72</v>
      </c>
      <c r="K7" s="10"/>
      <c r="L7" s="10">
        <f>K7*((100+N7)/100)</f>
        <v>0</v>
      </c>
      <c r="M7" s="10">
        <f>J7*K7</f>
        <v>0</v>
      </c>
      <c r="N7" s="10"/>
      <c r="O7" s="10">
        <f>J7*L7</f>
        <v>0</v>
      </c>
    </row>
    <row r="8" spans="1:16" s="12" customFormat="1" ht="18.75" x14ac:dyDescent="0.3">
      <c r="I8" s="12" t="s">
        <v>22</v>
      </c>
      <c r="J8" s="13"/>
      <c r="K8" s="13"/>
      <c r="L8" s="13"/>
      <c r="M8" s="13">
        <f>SUM(M4:M7)</f>
        <v>0</v>
      </c>
      <c r="N8" s="13"/>
      <c r="O8" s="13">
        <f>SUM(O4:O7)</f>
        <v>0</v>
      </c>
      <c r="P8" s="14"/>
    </row>
    <row r="9" spans="1:16" s="12" customFormat="1" ht="18.75" x14ac:dyDescent="0.3"/>
    <row r="10" spans="1:16" s="12" customFormat="1" ht="18.75" x14ac:dyDescent="0.3"/>
    <row r="11" spans="1:16" s="12" customFormat="1" ht="18.75" x14ac:dyDescent="0.3"/>
    <row r="12" spans="1:16" s="12" customFormat="1" ht="18.75" x14ac:dyDescent="0.3"/>
    <row r="13" spans="1:16" s="12" customFormat="1" ht="18.75" x14ac:dyDescent="0.3"/>
    <row r="14" spans="1:16" s="12" customFormat="1" ht="18.75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39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4"/>
  <sheetViews>
    <sheetView tabSelected="1" workbookViewId="0">
      <selection activeCell="A2" sqref="A2:XFD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3.140625" customWidth="1"/>
    <col min="5" max="5" width="27.140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101</v>
      </c>
    </row>
    <row r="2" spans="1:16" s="7" customFormat="1" ht="75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ht="18.75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93.75" x14ac:dyDescent="0.3">
      <c r="A4" s="9">
        <v>74</v>
      </c>
      <c r="B4" s="9"/>
      <c r="C4" s="9" t="s">
        <v>16</v>
      </c>
      <c r="D4" s="9" t="s">
        <v>102</v>
      </c>
      <c r="E4" s="9"/>
      <c r="F4" s="9"/>
      <c r="G4" s="9"/>
      <c r="H4" s="9" t="s">
        <v>18</v>
      </c>
      <c r="I4" s="9"/>
      <c r="J4" s="10">
        <v>60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s="7" customFormat="1" ht="93.75" x14ac:dyDescent="0.3">
      <c r="A5" s="9">
        <v>75</v>
      </c>
      <c r="B5" s="9"/>
      <c r="C5" s="9" t="s">
        <v>16</v>
      </c>
      <c r="D5" s="9" t="s">
        <v>103</v>
      </c>
      <c r="E5" s="9"/>
      <c r="F5" s="9"/>
      <c r="G5" s="9"/>
      <c r="H5" s="9" t="s">
        <v>18</v>
      </c>
      <c r="I5" s="9"/>
      <c r="J5" s="10">
        <v>60</v>
      </c>
      <c r="K5" s="10"/>
      <c r="L5" s="10">
        <f>K5*((100+N5)/100)</f>
        <v>0</v>
      </c>
      <c r="M5" s="10">
        <f>J5*K5</f>
        <v>0</v>
      </c>
      <c r="N5" s="10"/>
      <c r="O5" s="10">
        <f>J5*L5</f>
        <v>0</v>
      </c>
    </row>
    <row r="6" spans="1:16" s="7" customFormat="1" ht="75" x14ac:dyDescent="0.3">
      <c r="A6" s="9">
        <v>76</v>
      </c>
      <c r="B6" s="9"/>
      <c r="C6" s="9" t="s">
        <v>16</v>
      </c>
      <c r="D6" s="9" t="s">
        <v>104</v>
      </c>
      <c r="E6" s="9"/>
      <c r="F6" s="9"/>
      <c r="G6" s="9"/>
      <c r="H6" s="9" t="s">
        <v>18</v>
      </c>
      <c r="I6" s="9"/>
      <c r="J6" s="10">
        <v>60</v>
      </c>
      <c r="K6" s="10"/>
      <c r="L6" s="10">
        <f>K6*((100+N6)/100)</f>
        <v>0</v>
      </c>
      <c r="M6" s="10">
        <f>J6*K6</f>
        <v>0</v>
      </c>
      <c r="N6" s="10"/>
      <c r="O6" s="10">
        <f>J6*L6</f>
        <v>0</v>
      </c>
    </row>
    <row r="7" spans="1:16" s="12" customFormat="1" ht="18.75" x14ac:dyDescent="0.3">
      <c r="I7" s="12" t="s">
        <v>22</v>
      </c>
      <c r="J7" s="13"/>
      <c r="K7" s="13"/>
      <c r="L7" s="13"/>
      <c r="M7" s="13">
        <f>SUM(M4:M6)</f>
        <v>0</v>
      </c>
      <c r="N7" s="13"/>
      <c r="O7" s="13">
        <f>SUM(O4:O6)</f>
        <v>0</v>
      </c>
      <c r="P7" s="14"/>
    </row>
    <row r="8" spans="1:16" s="12" customFormat="1" ht="18.75" x14ac:dyDescent="0.3"/>
    <row r="9" spans="1:16" s="12" customFormat="1" ht="18.75" x14ac:dyDescent="0.3"/>
    <row r="10" spans="1:16" s="12" customFormat="1" ht="18.75" x14ac:dyDescent="0.3"/>
    <row r="11" spans="1:16" s="12" customFormat="1" ht="18.75" x14ac:dyDescent="0.3"/>
    <row r="12" spans="1:16" s="12" customFormat="1" ht="18.75" x14ac:dyDescent="0.3"/>
    <row r="13" spans="1:16" s="12" customFormat="1" ht="18.75" x14ac:dyDescent="0.3"/>
    <row r="14" spans="1:16" s="12" customFormat="1" ht="18.75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39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14"/>
  <sheetViews>
    <sheetView tabSelected="1" workbookViewId="0">
      <selection activeCell="A2" sqref="A2:XFD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3.140625" customWidth="1"/>
    <col min="5" max="5" width="27.140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105</v>
      </c>
    </row>
    <row r="2" spans="1:16" s="7" customFormat="1" ht="75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ht="18.75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93.75" x14ac:dyDescent="0.3">
      <c r="A4" s="9">
        <v>77</v>
      </c>
      <c r="B4" s="9"/>
      <c r="C4" s="9" t="s">
        <v>16</v>
      </c>
      <c r="D4" s="9" t="s">
        <v>106</v>
      </c>
      <c r="E4" s="9"/>
      <c r="F4" s="9"/>
      <c r="G4" s="9"/>
      <c r="H4" s="9" t="s">
        <v>18</v>
      </c>
      <c r="I4" s="9"/>
      <c r="J4" s="10">
        <v>48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s="7" customFormat="1" ht="168.75" x14ac:dyDescent="0.3">
      <c r="A5" s="9">
        <v>78</v>
      </c>
      <c r="B5" s="9"/>
      <c r="C5" s="9" t="s">
        <v>16</v>
      </c>
      <c r="D5" s="9" t="s">
        <v>107</v>
      </c>
      <c r="E5" s="9"/>
      <c r="F5" s="9"/>
      <c r="G5" s="9"/>
      <c r="H5" s="9" t="s">
        <v>18</v>
      </c>
      <c r="I5" s="9"/>
      <c r="J5" s="10">
        <v>24</v>
      </c>
      <c r="K5" s="10"/>
      <c r="L5" s="10">
        <f>K5*((100+N5)/100)</f>
        <v>0</v>
      </c>
      <c r="M5" s="10">
        <f>J5*K5</f>
        <v>0</v>
      </c>
      <c r="N5" s="10"/>
      <c r="O5" s="10">
        <f>J5*L5</f>
        <v>0</v>
      </c>
    </row>
    <row r="6" spans="1:16" s="7" customFormat="1" ht="168.75" x14ac:dyDescent="0.3">
      <c r="A6" s="9">
        <v>79</v>
      </c>
      <c r="B6" s="9"/>
      <c r="C6" s="9" t="s">
        <v>16</v>
      </c>
      <c r="D6" s="9" t="s">
        <v>108</v>
      </c>
      <c r="E6" s="9"/>
      <c r="F6" s="9"/>
      <c r="G6" s="9"/>
      <c r="H6" s="9" t="s">
        <v>18</v>
      </c>
      <c r="I6" s="9"/>
      <c r="J6" s="10">
        <v>48</v>
      </c>
      <c r="K6" s="10"/>
      <c r="L6" s="10">
        <f>K6*((100+N6)/100)</f>
        <v>0</v>
      </c>
      <c r="M6" s="10">
        <f>J6*K6</f>
        <v>0</v>
      </c>
      <c r="N6" s="10"/>
      <c r="O6" s="10">
        <f>J6*L6</f>
        <v>0</v>
      </c>
    </row>
    <row r="7" spans="1:16" s="7" customFormat="1" ht="168.75" x14ac:dyDescent="0.3">
      <c r="A7" s="9">
        <v>80</v>
      </c>
      <c r="B7" s="9"/>
      <c r="C7" s="9" t="s">
        <v>16</v>
      </c>
      <c r="D7" s="9" t="s">
        <v>109</v>
      </c>
      <c r="E7" s="9"/>
      <c r="F7" s="9"/>
      <c r="G7" s="9"/>
      <c r="H7" s="9" t="s">
        <v>18</v>
      </c>
      <c r="I7" s="9"/>
      <c r="J7" s="10">
        <v>48</v>
      </c>
      <c r="K7" s="10"/>
      <c r="L7" s="10">
        <f>K7*((100+N7)/100)</f>
        <v>0</v>
      </c>
      <c r="M7" s="10">
        <f>J7*K7</f>
        <v>0</v>
      </c>
      <c r="N7" s="10"/>
      <c r="O7" s="10">
        <f>J7*L7</f>
        <v>0</v>
      </c>
    </row>
    <row r="8" spans="1:16" s="12" customFormat="1" ht="18.75" x14ac:dyDescent="0.3">
      <c r="I8" s="12" t="s">
        <v>22</v>
      </c>
      <c r="J8" s="13"/>
      <c r="K8" s="13"/>
      <c r="L8" s="13"/>
      <c r="M8" s="13">
        <f>SUM(M4:M7)</f>
        <v>0</v>
      </c>
      <c r="N8" s="13"/>
      <c r="O8" s="13">
        <f>SUM(O4:O7)</f>
        <v>0</v>
      </c>
      <c r="P8" s="14"/>
    </row>
    <row r="9" spans="1:16" s="12" customFormat="1" ht="18.75" x14ac:dyDescent="0.3"/>
    <row r="10" spans="1:16" s="12" customFormat="1" ht="18.75" x14ac:dyDescent="0.3"/>
    <row r="11" spans="1:16" s="12" customFormat="1" ht="18.75" x14ac:dyDescent="0.3"/>
    <row r="12" spans="1:16" s="12" customFormat="1" ht="18.75" x14ac:dyDescent="0.3"/>
    <row r="13" spans="1:16" s="12" customFormat="1" ht="18.75" x14ac:dyDescent="0.3"/>
    <row r="14" spans="1:16" s="12" customFormat="1" ht="18.75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39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14"/>
  <sheetViews>
    <sheetView tabSelected="1" topLeftCell="C1" workbookViewId="0">
      <selection activeCell="A2" sqref="A2:XFD14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2" s="12" customFormat="1" ht="18.75" x14ac:dyDescent="0.3"/>
    <row r="3" s="12" customFormat="1" ht="18.75" x14ac:dyDescent="0.3"/>
    <row r="4" s="12" customFormat="1" ht="18.75" x14ac:dyDescent="0.3"/>
    <row r="5" s="12" customFormat="1" ht="18.75" x14ac:dyDescent="0.3"/>
    <row r="6" s="12" customFormat="1" ht="18.75" x14ac:dyDescent="0.3"/>
    <row r="7" s="12" customFormat="1" ht="18.75" x14ac:dyDescent="0.3"/>
    <row r="8" s="12" customFormat="1" ht="18.75" x14ac:dyDescent="0.3"/>
    <row r="9" s="12" customFormat="1" ht="18.75" x14ac:dyDescent="0.3"/>
    <row r="10" s="12" customFormat="1" ht="18.75" x14ac:dyDescent="0.3"/>
    <row r="11" s="12" customFormat="1" ht="18.75" x14ac:dyDescent="0.3"/>
    <row r="12" s="12" customFormat="1" ht="18.75" x14ac:dyDescent="0.3"/>
    <row r="13" s="12" customFormat="1" ht="18.75" x14ac:dyDescent="0.3"/>
    <row r="14" s="12" customFormat="1" ht="18.75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"/>
  <sheetViews>
    <sheetView tabSelected="1" workbookViewId="0">
      <selection activeCell="A2" sqref="A2:XFD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3.140625" customWidth="1"/>
    <col min="5" max="5" width="27.140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</v>
      </c>
    </row>
    <row r="2" spans="1:16" s="7" customFormat="1" ht="75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ht="18.75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75" x14ac:dyDescent="0.3">
      <c r="A4" s="9">
        <v>5</v>
      </c>
      <c r="B4" s="9"/>
      <c r="C4" s="9" t="s">
        <v>16</v>
      </c>
      <c r="D4" s="9" t="s">
        <v>24</v>
      </c>
      <c r="E4" s="9"/>
      <c r="F4" s="9"/>
      <c r="G4" s="9"/>
      <c r="H4" s="9" t="s">
        <v>18</v>
      </c>
      <c r="I4" s="9">
        <v>36</v>
      </c>
      <c r="J4" s="10">
        <v>1500</v>
      </c>
      <c r="K4" s="10"/>
      <c r="L4" s="10">
        <f t="shared" ref="L4:L12" si="0">K4*((100+N4)/100)</f>
        <v>0</v>
      </c>
      <c r="M4" s="10">
        <f t="shared" ref="M4:M12" si="1">J4*K4</f>
        <v>0</v>
      </c>
      <c r="N4" s="10"/>
      <c r="O4" s="10">
        <f t="shared" ref="O4:O12" si="2">J4*L4</f>
        <v>0</v>
      </c>
    </row>
    <row r="5" spans="1:16" s="7" customFormat="1" ht="56.25" x14ac:dyDescent="0.3">
      <c r="A5" s="9">
        <v>6</v>
      </c>
      <c r="B5" s="9"/>
      <c r="C5" s="9" t="s">
        <v>16</v>
      </c>
      <c r="D5" s="9" t="s">
        <v>25</v>
      </c>
      <c r="E5" s="9"/>
      <c r="F5" s="9"/>
      <c r="G5" s="9"/>
      <c r="H5" s="9" t="s">
        <v>18</v>
      </c>
      <c r="I5" s="9">
        <v>36</v>
      </c>
      <c r="J5" s="10">
        <v>2000</v>
      </c>
      <c r="K5" s="10"/>
      <c r="L5" s="10">
        <f t="shared" si="0"/>
        <v>0</v>
      </c>
      <c r="M5" s="10">
        <f t="shared" si="1"/>
        <v>0</v>
      </c>
      <c r="N5" s="10"/>
      <c r="O5" s="10">
        <f t="shared" si="2"/>
        <v>0</v>
      </c>
    </row>
    <row r="6" spans="1:16" s="7" customFormat="1" ht="56.25" x14ac:dyDescent="0.3">
      <c r="A6" s="9">
        <v>7</v>
      </c>
      <c r="B6" s="9"/>
      <c r="C6" s="9" t="s">
        <v>16</v>
      </c>
      <c r="D6" s="9" t="s">
        <v>26</v>
      </c>
      <c r="E6" s="9"/>
      <c r="F6" s="9"/>
      <c r="G6" s="9"/>
      <c r="H6" s="9" t="s">
        <v>18</v>
      </c>
      <c r="I6" s="9">
        <v>36</v>
      </c>
      <c r="J6" s="10">
        <v>2000</v>
      </c>
      <c r="K6" s="10"/>
      <c r="L6" s="10">
        <f t="shared" si="0"/>
        <v>0</v>
      </c>
      <c r="M6" s="10">
        <f t="shared" si="1"/>
        <v>0</v>
      </c>
      <c r="N6" s="10"/>
      <c r="O6" s="10">
        <f t="shared" si="2"/>
        <v>0</v>
      </c>
    </row>
    <row r="7" spans="1:16" s="7" customFormat="1" ht="56.25" x14ac:dyDescent="0.3">
      <c r="A7" s="9">
        <v>8</v>
      </c>
      <c r="B7" s="9"/>
      <c r="C7" s="9" t="s">
        <v>16</v>
      </c>
      <c r="D7" s="9" t="s">
        <v>27</v>
      </c>
      <c r="E7" s="9"/>
      <c r="F7" s="9"/>
      <c r="G7" s="9"/>
      <c r="H7" s="9" t="s">
        <v>18</v>
      </c>
      <c r="I7" s="9">
        <v>36</v>
      </c>
      <c r="J7" s="10">
        <v>1000</v>
      </c>
      <c r="K7" s="10"/>
      <c r="L7" s="10">
        <f t="shared" si="0"/>
        <v>0</v>
      </c>
      <c r="M7" s="10">
        <f t="shared" si="1"/>
        <v>0</v>
      </c>
      <c r="N7" s="10"/>
      <c r="O7" s="10">
        <f t="shared" si="2"/>
        <v>0</v>
      </c>
    </row>
    <row r="8" spans="1:16" s="7" customFormat="1" ht="56.25" x14ac:dyDescent="0.3">
      <c r="A8" s="9">
        <v>9</v>
      </c>
      <c r="B8" s="9"/>
      <c r="C8" s="9" t="s">
        <v>16</v>
      </c>
      <c r="D8" s="9" t="s">
        <v>28</v>
      </c>
      <c r="E8" s="9"/>
      <c r="F8" s="9"/>
      <c r="G8" s="9"/>
      <c r="H8" s="9" t="s">
        <v>18</v>
      </c>
      <c r="I8" s="9">
        <v>36</v>
      </c>
      <c r="J8" s="10">
        <v>60</v>
      </c>
      <c r="K8" s="10"/>
      <c r="L8" s="10">
        <f t="shared" si="0"/>
        <v>0</v>
      </c>
      <c r="M8" s="10">
        <f t="shared" si="1"/>
        <v>0</v>
      </c>
      <c r="N8" s="10"/>
      <c r="O8" s="10">
        <f t="shared" si="2"/>
        <v>0</v>
      </c>
    </row>
    <row r="9" spans="1:16" s="7" customFormat="1" ht="56.25" x14ac:dyDescent="0.3">
      <c r="A9" s="9">
        <v>10</v>
      </c>
      <c r="B9" s="9"/>
      <c r="C9" s="9" t="s">
        <v>16</v>
      </c>
      <c r="D9" s="9" t="s">
        <v>29</v>
      </c>
      <c r="E9" s="9"/>
      <c r="F9" s="9"/>
      <c r="G9" s="9"/>
      <c r="H9" s="9" t="s">
        <v>18</v>
      </c>
      <c r="I9" s="9">
        <v>36</v>
      </c>
      <c r="J9" s="10">
        <v>2400</v>
      </c>
      <c r="K9" s="10"/>
      <c r="L9" s="10">
        <f t="shared" si="0"/>
        <v>0</v>
      </c>
      <c r="M9" s="10">
        <f t="shared" si="1"/>
        <v>0</v>
      </c>
      <c r="N9" s="10"/>
      <c r="O9" s="10">
        <f t="shared" si="2"/>
        <v>0</v>
      </c>
    </row>
    <row r="10" spans="1:16" s="7" customFormat="1" ht="56.25" x14ac:dyDescent="0.3">
      <c r="A10" s="9">
        <v>11</v>
      </c>
      <c r="B10" s="9"/>
      <c r="C10" s="9" t="s">
        <v>16</v>
      </c>
      <c r="D10" s="9" t="s">
        <v>30</v>
      </c>
      <c r="E10" s="9"/>
      <c r="F10" s="9"/>
      <c r="G10" s="9"/>
      <c r="H10" s="9" t="s">
        <v>18</v>
      </c>
      <c r="I10" s="9">
        <v>36</v>
      </c>
      <c r="J10" s="10">
        <v>500</v>
      </c>
      <c r="K10" s="10"/>
      <c r="L10" s="10">
        <f t="shared" si="0"/>
        <v>0</v>
      </c>
      <c r="M10" s="10">
        <f t="shared" si="1"/>
        <v>0</v>
      </c>
      <c r="N10" s="10"/>
      <c r="O10" s="10">
        <f t="shared" si="2"/>
        <v>0</v>
      </c>
    </row>
    <row r="11" spans="1:16" s="7" customFormat="1" ht="56.25" x14ac:dyDescent="0.3">
      <c r="A11" s="9">
        <v>12</v>
      </c>
      <c r="B11" s="9"/>
      <c r="C11" s="9" t="s">
        <v>16</v>
      </c>
      <c r="D11" s="9" t="s">
        <v>31</v>
      </c>
      <c r="E11" s="9"/>
      <c r="F11" s="9"/>
      <c r="G11" s="9"/>
      <c r="H11" s="9" t="s">
        <v>18</v>
      </c>
      <c r="I11" s="9">
        <v>36</v>
      </c>
      <c r="J11" s="10">
        <v>40</v>
      </c>
      <c r="K11" s="10"/>
      <c r="L11" s="10">
        <f t="shared" si="0"/>
        <v>0</v>
      </c>
      <c r="M11" s="10">
        <f t="shared" si="1"/>
        <v>0</v>
      </c>
      <c r="N11" s="10"/>
      <c r="O11" s="10">
        <f t="shared" si="2"/>
        <v>0</v>
      </c>
    </row>
    <row r="12" spans="1:16" s="7" customFormat="1" ht="37.5" x14ac:dyDescent="0.3">
      <c r="A12" s="9">
        <v>13</v>
      </c>
      <c r="B12" s="9"/>
      <c r="C12" s="9" t="s">
        <v>16</v>
      </c>
      <c r="D12" s="9" t="s">
        <v>32</v>
      </c>
      <c r="E12" s="9"/>
      <c r="F12" s="9"/>
      <c r="G12" s="9"/>
      <c r="H12" s="9" t="s">
        <v>18</v>
      </c>
      <c r="I12" s="9">
        <v>5</v>
      </c>
      <c r="J12" s="10">
        <v>10</v>
      </c>
      <c r="K12" s="10"/>
      <c r="L12" s="10">
        <f t="shared" si="0"/>
        <v>0</v>
      </c>
      <c r="M12" s="10">
        <f t="shared" si="1"/>
        <v>0</v>
      </c>
      <c r="N12" s="10"/>
      <c r="O12" s="10">
        <f t="shared" si="2"/>
        <v>0</v>
      </c>
    </row>
    <row r="13" spans="1:16" s="12" customFormat="1" ht="18.75" x14ac:dyDescent="0.3">
      <c r="I13" s="12" t="s">
        <v>22</v>
      </c>
      <c r="J13" s="13"/>
      <c r="K13" s="13"/>
      <c r="L13" s="13"/>
      <c r="M13" s="13">
        <f>SUM(M4:M12)</f>
        <v>0</v>
      </c>
      <c r="N13" s="13"/>
      <c r="O13" s="13">
        <f>SUM(O4:O12)</f>
        <v>0</v>
      </c>
      <c r="P13" s="14"/>
    </row>
    <row r="14" spans="1:16" s="12" customFormat="1" ht="18.75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3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"/>
  <sheetViews>
    <sheetView tabSelected="1" workbookViewId="0">
      <selection activeCell="A2" sqref="A2:XFD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3.140625" customWidth="1"/>
    <col min="5" max="5" width="27.140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33</v>
      </c>
    </row>
    <row r="2" spans="1:15" s="7" customFormat="1" ht="75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5" s="7" customFormat="1" ht="18.75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5" s="7" customFormat="1" ht="75" x14ac:dyDescent="0.3">
      <c r="A4" s="9">
        <v>14</v>
      </c>
      <c r="B4" s="9"/>
      <c r="C4" s="9" t="s">
        <v>16</v>
      </c>
      <c r="D4" s="9" t="s">
        <v>34</v>
      </c>
      <c r="E4" s="9"/>
      <c r="F4" s="9"/>
      <c r="G4" s="9"/>
      <c r="H4" s="9" t="s">
        <v>18</v>
      </c>
      <c r="I4" s="9">
        <v>36</v>
      </c>
      <c r="J4" s="10">
        <v>80</v>
      </c>
      <c r="K4" s="10"/>
      <c r="L4" s="10">
        <f t="shared" ref="L4:L16" si="0">K4*((100+N4)/100)</f>
        <v>0</v>
      </c>
      <c r="M4" s="10">
        <f t="shared" ref="M4:M16" si="1">J4*K4</f>
        <v>0</v>
      </c>
      <c r="N4" s="10"/>
      <c r="O4" s="10">
        <f t="shared" ref="O4:O16" si="2">J4*L4</f>
        <v>0</v>
      </c>
    </row>
    <row r="5" spans="1:15" s="7" customFormat="1" ht="75" x14ac:dyDescent="0.3">
      <c r="A5" s="9">
        <v>15</v>
      </c>
      <c r="B5" s="9"/>
      <c r="C5" s="9" t="s">
        <v>16</v>
      </c>
      <c r="D5" s="9" t="s">
        <v>35</v>
      </c>
      <c r="E5" s="9"/>
      <c r="F5" s="9"/>
      <c r="G5" s="9"/>
      <c r="H5" s="9" t="s">
        <v>18</v>
      </c>
      <c r="I5" s="9">
        <v>36</v>
      </c>
      <c r="J5" s="10">
        <v>200</v>
      </c>
      <c r="K5" s="10"/>
      <c r="L5" s="10">
        <f t="shared" si="0"/>
        <v>0</v>
      </c>
      <c r="M5" s="10">
        <f t="shared" si="1"/>
        <v>0</v>
      </c>
      <c r="N5" s="10"/>
      <c r="O5" s="10">
        <f t="shared" si="2"/>
        <v>0</v>
      </c>
    </row>
    <row r="6" spans="1:15" s="7" customFormat="1" ht="75" x14ac:dyDescent="0.3">
      <c r="A6" s="9">
        <v>16</v>
      </c>
      <c r="B6" s="9"/>
      <c r="C6" s="9" t="s">
        <v>16</v>
      </c>
      <c r="D6" s="9" t="s">
        <v>36</v>
      </c>
      <c r="E6" s="9"/>
      <c r="F6" s="9"/>
      <c r="G6" s="9"/>
      <c r="H6" s="9" t="s">
        <v>18</v>
      </c>
      <c r="I6" s="9">
        <v>36</v>
      </c>
      <c r="J6" s="10">
        <v>200</v>
      </c>
      <c r="K6" s="10"/>
      <c r="L6" s="10">
        <f t="shared" si="0"/>
        <v>0</v>
      </c>
      <c r="M6" s="10">
        <f t="shared" si="1"/>
        <v>0</v>
      </c>
      <c r="N6" s="10"/>
      <c r="O6" s="10">
        <f t="shared" si="2"/>
        <v>0</v>
      </c>
    </row>
    <row r="7" spans="1:15" s="7" customFormat="1" ht="75" x14ac:dyDescent="0.3">
      <c r="A7" s="9">
        <v>17</v>
      </c>
      <c r="B7" s="9"/>
      <c r="C7" s="9" t="s">
        <v>16</v>
      </c>
      <c r="D7" s="9" t="s">
        <v>37</v>
      </c>
      <c r="E7" s="9"/>
      <c r="F7" s="9"/>
      <c r="G7" s="9"/>
      <c r="H7" s="9" t="s">
        <v>18</v>
      </c>
      <c r="I7" s="9">
        <v>36</v>
      </c>
      <c r="J7" s="10">
        <v>108</v>
      </c>
      <c r="K7" s="10"/>
      <c r="L7" s="10">
        <f t="shared" si="0"/>
        <v>0</v>
      </c>
      <c r="M7" s="10">
        <f t="shared" si="1"/>
        <v>0</v>
      </c>
      <c r="N7" s="10"/>
      <c r="O7" s="10">
        <f t="shared" si="2"/>
        <v>0</v>
      </c>
    </row>
    <row r="8" spans="1:15" s="7" customFormat="1" ht="75" x14ac:dyDescent="0.3">
      <c r="A8" s="9">
        <v>18</v>
      </c>
      <c r="B8" s="9"/>
      <c r="C8" s="9" t="s">
        <v>16</v>
      </c>
      <c r="D8" s="9" t="s">
        <v>38</v>
      </c>
      <c r="E8" s="9"/>
      <c r="F8" s="9"/>
      <c r="G8" s="9"/>
      <c r="H8" s="9" t="s">
        <v>18</v>
      </c>
      <c r="I8" s="9">
        <v>36</v>
      </c>
      <c r="J8" s="10">
        <v>108</v>
      </c>
      <c r="K8" s="10"/>
      <c r="L8" s="10">
        <f t="shared" si="0"/>
        <v>0</v>
      </c>
      <c r="M8" s="10">
        <f t="shared" si="1"/>
        <v>0</v>
      </c>
      <c r="N8" s="10"/>
      <c r="O8" s="10">
        <f t="shared" si="2"/>
        <v>0</v>
      </c>
    </row>
    <row r="9" spans="1:15" s="7" customFormat="1" ht="75" x14ac:dyDescent="0.3">
      <c r="A9" s="9">
        <v>19</v>
      </c>
      <c r="B9" s="9"/>
      <c r="C9" s="9" t="s">
        <v>16</v>
      </c>
      <c r="D9" s="9" t="s">
        <v>39</v>
      </c>
      <c r="E9" s="9"/>
      <c r="F9" s="9"/>
      <c r="G9" s="9"/>
      <c r="H9" s="9" t="s">
        <v>18</v>
      </c>
      <c r="I9" s="9">
        <v>36</v>
      </c>
      <c r="J9" s="10">
        <v>108</v>
      </c>
      <c r="K9" s="10"/>
      <c r="L9" s="10">
        <f t="shared" si="0"/>
        <v>0</v>
      </c>
      <c r="M9" s="10">
        <f t="shared" si="1"/>
        <v>0</v>
      </c>
      <c r="N9" s="10"/>
      <c r="O9" s="10">
        <f t="shared" si="2"/>
        <v>0</v>
      </c>
    </row>
    <row r="10" spans="1:15" s="7" customFormat="1" ht="75" x14ac:dyDescent="0.3">
      <c r="A10" s="9">
        <v>20</v>
      </c>
      <c r="B10" s="9"/>
      <c r="C10" s="9" t="s">
        <v>16</v>
      </c>
      <c r="D10" s="9" t="s">
        <v>40</v>
      </c>
      <c r="E10" s="9"/>
      <c r="F10" s="9"/>
      <c r="G10" s="9"/>
      <c r="H10" s="9" t="s">
        <v>18</v>
      </c>
      <c r="I10" s="9">
        <v>36</v>
      </c>
      <c r="J10" s="10">
        <v>108</v>
      </c>
      <c r="K10" s="10"/>
      <c r="L10" s="10">
        <f t="shared" si="0"/>
        <v>0</v>
      </c>
      <c r="M10" s="10">
        <f t="shared" si="1"/>
        <v>0</v>
      </c>
      <c r="N10" s="10"/>
      <c r="O10" s="10">
        <f t="shared" si="2"/>
        <v>0</v>
      </c>
    </row>
    <row r="11" spans="1:15" s="7" customFormat="1" ht="75" x14ac:dyDescent="0.3">
      <c r="A11" s="9">
        <v>21</v>
      </c>
      <c r="B11" s="9"/>
      <c r="C11" s="9" t="s">
        <v>16</v>
      </c>
      <c r="D11" s="9" t="s">
        <v>41</v>
      </c>
      <c r="E11" s="9"/>
      <c r="F11" s="9"/>
      <c r="G11" s="9"/>
      <c r="H11" s="9" t="s">
        <v>18</v>
      </c>
      <c r="I11" s="9">
        <v>36</v>
      </c>
      <c r="J11" s="10">
        <v>108</v>
      </c>
      <c r="K11" s="10"/>
      <c r="L11" s="10">
        <f t="shared" si="0"/>
        <v>0</v>
      </c>
      <c r="M11" s="10">
        <f t="shared" si="1"/>
        <v>0</v>
      </c>
      <c r="N11" s="10"/>
      <c r="O11" s="10">
        <f t="shared" si="2"/>
        <v>0</v>
      </c>
    </row>
    <row r="12" spans="1:15" s="7" customFormat="1" ht="75" x14ac:dyDescent="0.3">
      <c r="A12" s="9">
        <v>22</v>
      </c>
      <c r="B12" s="9"/>
      <c r="C12" s="9" t="s">
        <v>16</v>
      </c>
      <c r="D12" s="9" t="s">
        <v>42</v>
      </c>
      <c r="E12" s="9"/>
      <c r="F12" s="9"/>
      <c r="G12" s="9"/>
      <c r="H12" s="9" t="s">
        <v>18</v>
      </c>
      <c r="I12" s="9">
        <v>36</v>
      </c>
      <c r="J12" s="10">
        <v>108</v>
      </c>
      <c r="K12" s="10"/>
      <c r="L12" s="10">
        <f t="shared" si="0"/>
        <v>0</v>
      </c>
      <c r="M12" s="10">
        <f t="shared" si="1"/>
        <v>0</v>
      </c>
      <c r="N12" s="10"/>
      <c r="O12" s="10">
        <f t="shared" si="2"/>
        <v>0</v>
      </c>
    </row>
    <row r="13" spans="1:15" s="7" customFormat="1" ht="93.75" x14ac:dyDescent="0.3">
      <c r="A13" s="9">
        <v>23</v>
      </c>
      <c r="B13" s="9"/>
      <c r="C13" s="9" t="s">
        <v>16</v>
      </c>
      <c r="D13" s="9" t="s">
        <v>43</v>
      </c>
      <c r="E13" s="9"/>
      <c r="F13" s="9"/>
      <c r="G13" s="9"/>
      <c r="H13" s="9" t="s">
        <v>18</v>
      </c>
      <c r="I13" s="9">
        <v>36</v>
      </c>
      <c r="J13" s="10">
        <v>350</v>
      </c>
      <c r="K13" s="10"/>
      <c r="L13" s="10">
        <f t="shared" si="0"/>
        <v>0</v>
      </c>
      <c r="M13" s="10">
        <f t="shared" si="1"/>
        <v>0</v>
      </c>
      <c r="N13" s="10"/>
      <c r="O13" s="10">
        <f t="shared" si="2"/>
        <v>0</v>
      </c>
    </row>
    <row r="14" spans="1:15" s="7" customFormat="1" ht="93.75" x14ac:dyDescent="0.3">
      <c r="A14" s="9">
        <v>24</v>
      </c>
      <c r="B14" s="9"/>
      <c r="C14" s="9" t="s">
        <v>16</v>
      </c>
      <c r="D14" s="9" t="s">
        <v>44</v>
      </c>
      <c r="E14" s="9"/>
      <c r="F14" s="9"/>
      <c r="G14" s="9"/>
      <c r="H14" s="9" t="s">
        <v>18</v>
      </c>
      <c r="I14" s="9">
        <v>36</v>
      </c>
      <c r="J14" s="10">
        <v>300</v>
      </c>
      <c r="K14" s="10"/>
      <c r="L14" s="10">
        <f t="shared" si="0"/>
        <v>0</v>
      </c>
      <c r="M14" s="10">
        <f t="shared" si="1"/>
        <v>0</v>
      </c>
      <c r="N14" s="10"/>
      <c r="O14" s="10">
        <f t="shared" si="2"/>
        <v>0</v>
      </c>
    </row>
    <row r="15" spans="1:15" s="3" customFormat="1" ht="45" x14ac:dyDescent="0.25">
      <c r="A15" s="2">
        <v>25</v>
      </c>
      <c r="B15" s="2"/>
      <c r="C15" s="2" t="s">
        <v>16</v>
      </c>
      <c r="D15" s="2" t="s">
        <v>45</v>
      </c>
      <c r="E15" s="2"/>
      <c r="F15" s="2"/>
      <c r="G15" s="2"/>
      <c r="H15" s="2" t="s">
        <v>18</v>
      </c>
      <c r="I15" s="2">
        <v>36</v>
      </c>
      <c r="J15" s="4">
        <v>400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s="3" customFormat="1" ht="45" x14ac:dyDescent="0.25">
      <c r="A16" s="2">
        <v>26</v>
      </c>
      <c r="B16" s="2"/>
      <c r="C16" s="2" t="s">
        <v>16</v>
      </c>
      <c r="D16" s="2" t="s">
        <v>46</v>
      </c>
      <c r="E16" s="2"/>
      <c r="F16" s="2"/>
      <c r="G16" s="2"/>
      <c r="H16" s="2" t="s">
        <v>18</v>
      </c>
      <c r="I16" s="2">
        <v>36</v>
      </c>
      <c r="J16" s="4">
        <v>400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9:16" s="3" customFormat="1" x14ac:dyDescent="0.25">
      <c r="I17" s="3" t="s">
        <v>22</v>
      </c>
      <c r="J17" s="4"/>
      <c r="K17" s="4"/>
      <c r="L17" s="4"/>
      <c r="M17" s="4">
        <f>SUM(M4:M16)</f>
        <v>0</v>
      </c>
      <c r="N17" s="4"/>
      <c r="O17" s="4">
        <f>SUM(O4:O16)</f>
        <v>0</v>
      </c>
      <c r="P17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3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4"/>
  <sheetViews>
    <sheetView tabSelected="1" workbookViewId="0">
      <selection activeCell="A2" sqref="A2:XFD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3.140625" customWidth="1"/>
    <col min="5" max="5" width="27.140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47</v>
      </c>
    </row>
    <row r="2" spans="1:16" s="7" customFormat="1" ht="75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ht="18.75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93.75" x14ac:dyDescent="0.3">
      <c r="A4" s="9">
        <v>27</v>
      </c>
      <c r="B4" s="9"/>
      <c r="C4" s="9" t="s">
        <v>16</v>
      </c>
      <c r="D4" s="9" t="s">
        <v>48</v>
      </c>
      <c r="E4" s="9"/>
      <c r="F4" s="9"/>
      <c r="G4" s="9"/>
      <c r="H4" s="9" t="s">
        <v>18</v>
      </c>
      <c r="I4" s="9">
        <v>36</v>
      </c>
      <c r="J4" s="10">
        <v>1000</v>
      </c>
      <c r="K4" s="10"/>
      <c r="L4" s="10">
        <f t="shared" ref="L4:L9" si="0">K4*((100+N4)/100)</f>
        <v>0</v>
      </c>
      <c r="M4" s="10">
        <f t="shared" ref="M4:M9" si="1">J4*K4</f>
        <v>0</v>
      </c>
      <c r="N4" s="10"/>
      <c r="O4" s="10">
        <f t="shared" ref="O4:O9" si="2">J4*L4</f>
        <v>0</v>
      </c>
    </row>
    <row r="5" spans="1:16" s="7" customFormat="1" ht="93.75" x14ac:dyDescent="0.3">
      <c r="A5" s="9">
        <v>28</v>
      </c>
      <c r="B5" s="9"/>
      <c r="C5" s="9" t="s">
        <v>16</v>
      </c>
      <c r="D5" s="9" t="s">
        <v>49</v>
      </c>
      <c r="E5" s="9"/>
      <c r="F5" s="9"/>
      <c r="G5" s="9"/>
      <c r="H5" s="9" t="s">
        <v>18</v>
      </c>
      <c r="I5" s="9">
        <v>36</v>
      </c>
      <c r="J5" s="10">
        <v>300</v>
      </c>
      <c r="K5" s="10"/>
      <c r="L5" s="10">
        <f t="shared" si="0"/>
        <v>0</v>
      </c>
      <c r="M5" s="10">
        <f t="shared" si="1"/>
        <v>0</v>
      </c>
      <c r="N5" s="10"/>
      <c r="O5" s="10">
        <f t="shared" si="2"/>
        <v>0</v>
      </c>
    </row>
    <row r="6" spans="1:16" s="7" customFormat="1" ht="93.75" x14ac:dyDescent="0.3">
      <c r="A6" s="9">
        <v>29</v>
      </c>
      <c r="B6" s="9"/>
      <c r="C6" s="9" t="s">
        <v>16</v>
      </c>
      <c r="D6" s="9" t="s">
        <v>50</v>
      </c>
      <c r="E6" s="9"/>
      <c r="F6" s="9"/>
      <c r="G6" s="9"/>
      <c r="H6" s="9" t="s">
        <v>18</v>
      </c>
      <c r="I6" s="9">
        <v>36</v>
      </c>
      <c r="J6" s="10">
        <v>2000</v>
      </c>
      <c r="K6" s="10"/>
      <c r="L6" s="10">
        <f t="shared" si="0"/>
        <v>0</v>
      </c>
      <c r="M6" s="10">
        <f t="shared" si="1"/>
        <v>0</v>
      </c>
      <c r="N6" s="10"/>
      <c r="O6" s="10">
        <f t="shared" si="2"/>
        <v>0</v>
      </c>
    </row>
    <row r="7" spans="1:16" s="7" customFormat="1" ht="93.75" x14ac:dyDescent="0.3">
      <c r="A7" s="9">
        <v>30</v>
      </c>
      <c r="B7" s="9"/>
      <c r="C7" s="9" t="s">
        <v>51</v>
      </c>
      <c r="D7" s="9" t="s">
        <v>52</v>
      </c>
      <c r="E7" s="9"/>
      <c r="F7" s="9"/>
      <c r="G7" s="9"/>
      <c r="H7" s="9" t="s">
        <v>18</v>
      </c>
      <c r="I7" s="9">
        <v>36</v>
      </c>
      <c r="J7" s="10">
        <v>600</v>
      </c>
      <c r="K7" s="10"/>
      <c r="L7" s="10">
        <f t="shared" si="0"/>
        <v>0</v>
      </c>
      <c r="M7" s="10">
        <f t="shared" si="1"/>
        <v>0</v>
      </c>
      <c r="N7" s="10"/>
      <c r="O7" s="10">
        <f t="shared" si="2"/>
        <v>0</v>
      </c>
    </row>
    <row r="8" spans="1:16" s="7" customFormat="1" ht="93.75" x14ac:dyDescent="0.3">
      <c r="A8" s="9">
        <v>31</v>
      </c>
      <c r="B8" s="9"/>
      <c r="C8" s="9" t="s">
        <v>16</v>
      </c>
      <c r="D8" s="9" t="s">
        <v>53</v>
      </c>
      <c r="E8" s="9"/>
      <c r="F8" s="9"/>
      <c r="G8" s="9"/>
      <c r="H8" s="9" t="s">
        <v>18</v>
      </c>
      <c r="I8" s="9">
        <v>36</v>
      </c>
      <c r="J8" s="10">
        <v>600</v>
      </c>
      <c r="K8" s="10"/>
      <c r="L8" s="10">
        <f t="shared" si="0"/>
        <v>0</v>
      </c>
      <c r="M8" s="10">
        <f t="shared" si="1"/>
        <v>0</v>
      </c>
      <c r="N8" s="10"/>
      <c r="O8" s="10">
        <f t="shared" si="2"/>
        <v>0</v>
      </c>
    </row>
    <row r="9" spans="1:16" s="7" customFormat="1" ht="112.5" x14ac:dyDescent="0.3">
      <c r="A9" s="9">
        <v>32</v>
      </c>
      <c r="B9" s="9"/>
      <c r="C9" s="9" t="s">
        <v>16</v>
      </c>
      <c r="D9" s="9" t="s">
        <v>54</v>
      </c>
      <c r="E9" s="9"/>
      <c r="F9" s="9"/>
      <c r="G9" s="9"/>
      <c r="H9" s="9" t="s">
        <v>18</v>
      </c>
      <c r="I9" s="9">
        <v>36</v>
      </c>
      <c r="J9" s="10">
        <v>72</v>
      </c>
      <c r="K9" s="10"/>
      <c r="L9" s="10">
        <f t="shared" si="0"/>
        <v>0</v>
      </c>
      <c r="M9" s="10">
        <f t="shared" si="1"/>
        <v>0</v>
      </c>
      <c r="N9" s="10"/>
      <c r="O9" s="10">
        <f t="shared" si="2"/>
        <v>0</v>
      </c>
    </row>
    <row r="10" spans="1:16" s="7" customFormat="1" ht="18.75" x14ac:dyDescent="0.3">
      <c r="I10" s="7" t="s">
        <v>22</v>
      </c>
      <c r="J10" s="10"/>
      <c r="K10" s="10"/>
      <c r="L10" s="10"/>
      <c r="M10" s="10">
        <f>SUM(M4:M9)</f>
        <v>0</v>
      </c>
      <c r="N10" s="10"/>
      <c r="O10" s="10">
        <f>SUM(O4:O9)</f>
        <v>0</v>
      </c>
      <c r="P10" s="11"/>
    </row>
    <row r="11" spans="1:16" s="12" customFormat="1" ht="18.75" x14ac:dyDescent="0.3"/>
    <row r="12" spans="1:16" s="12" customFormat="1" ht="18.75" x14ac:dyDescent="0.3"/>
    <row r="13" spans="1:16" s="12" customFormat="1" ht="18.75" x14ac:dyDescent="0.3"/>
    <row r="14" spans="1:16" s="12" customFormat="1" ht="18.75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3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4"/>
  <sheetViews>
    <sheetView tabSelected="1" workbookViewId="0">
      <selection activeCell="A2" sqref="A2:XFD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3.140625" customWidth="1"/>
    <col min="5" max="5" width="27.140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55</v>
      </c>
    </row>
    <row r="2" spans="1:16" s="7" customFormat="1" ht="75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ht="18.75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75" x14ac:dyDescent="0.3">
      <c r="A4" s="9">
        <v>33</v>
      </c>
      <c r="B4" s="9"/>
      <c r="C4" s="9" t="s">
        <v>16</v>
      </c>
      <c r="D4" s="9" t="s">
        <v>56</v>
      </c>
      <c r="E4" s="9"/>
      <c r="F4" s="9"/>
      <c r="G4" s="9"/>
      <c r="H4" s="9" t="s">
        <v>18</v>
      </c>
      <c r="I4" s="9">
        <v>24</v>
      </c>
      <c r="J4" s="10">
        <v>24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s="7" customFormat="1" ht="37.5" x14ac:dyDescent="0.3">
      <c r="A5" s="9">
        <v>34</v>
      </c>
      <c r="B5" s="9"/>
      <c r="C5" s="9" t="s">
        <v>16</v>
      </c>
      <c r="D5" s="9" t="s">
        <v>57</v>
      </c>
      <c r="E5" s="9"/>
      <c r="F5" s="9"/>
      <c r="G5" s="9"/>
      <c r="H5" s="9" t="s">
        <v>18</v>
      </c>
      <c r="I5" s="9">
        <v>24</v>
      </c>
      <c r="J5" s="10">
        <v>48</v>
      </c>
      <c r="K5" s="10"/>
      <c r="L5" s="10">
        <f>K5*((100+N5)/100)</f>
        <v>0</v>
      </c>
      <c r="M5" s="10">
        <f>J5*K5</f>
        <v>0</v>
      </c>
      <c r="N5" s="10"/>
      <c r="O5" s="10">
        <f>J5*L5</f>
        <v>0</v>
      </c>
    </row>
    <row r="6" spans="1:16" s="12" customFormat="1" ht="18.75" x14ac:dyDescent="0.3">
      <c r="I6" s="12" t="s">
        <v>22</v>
      </c>
      <c r="J6" s="13"/>
      <c r="K6" s="13"/>
      <c r="L6" s="13"/>
      <c r="M6" s="13">
        <f>SUM(M4:M5)</f>
        <v>0</v>
      </c>
      <c r="N6" s="13"/>
      <c r="O6" s="13">
        <f>SUM(O4:O5)</f>
        <v>0</v>
      </c>
      <c r="P6" s="14"/>
    </row>
    <row r="7" spans="1:16" s="12" customFormat="1" ht="18.75" x14ac:dyDescent="0.3"/>
    <row r="8" spans="1:16" s="12" customFormat="1" ht="18.75" x14ac:dyDescent="0.3"/>
    <row r="9" spans="1:16" s="12" customFormat="1" ht="18.75" x14ac:dyDescent="0.3"/>
    <row r="10" spans="1:16" s="12" customFormat="1" ht="18.75" x14ac:dyDescent="0.3"/>
    <row r="11" spans="1:16" s="12" customFormat="1" ht="18.75" x14ac:dyDescent="0.3"/>
    <row r="12" spans="1:16" s="12" customFormat="1" ht="18.75" x14ac:dyDescent="0.3"/>
    <row r="13" spans="1:16" s="12" customFormat="1" ht="18.75" x14ac:dyDescent="0.3"/>
    <row r="14" spans="1:16" s="12" customFormat="1" ht="18.75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39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4"/>
  <sheetViews>
    <sheetView tabSelected="1" workbookViewId="0">
      <selection activeCell="A2" sqref="A2:XFD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3.140625" customWidth="1"/>
    <col min="5" max="5" width="27.140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58</v>
      </c>
    </row>
    <row r="2" spans="1:16" s="7" customFormat="1" ht="75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ht="18.75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75" x14ac:dyDescent="0.3">
      <c r="A4" s="9">
        <v>35</v>
      </c>
      <c r="B4" s="9"/>
      <c r="C4" s="9" t="s">
        <v>16</v>
      </c>
      <c r="D4" s="9" t="s">
        <v>59</v>
      </c>
      <c r="E4" s="9"/>
      <c r="F4" s="9"/>
      <c r="G4" s="9"/>
      <c r="H4" s="9" t="s">
        <v>18</v>
      </c>
      <c r="I4" s="9"/>
      <c r="J4" s="10">
        <v>96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s="7" customFormat="1" ht="75" x14ac:dyDescent="0.3">
      <c r="A5" s="9">
        <v>36</v>
      </c>
      <c r="B5" s="9"/>
      <c r="C5" s="9" t="s">
        <v>16</v>
      </c>
      <c r="D5" s="9" t="s">
        <v>60</v>
      </c>
      <c r="E5" s="9"/>
      <c r="F5" s="9"/>
      <c r="G5" s="9"/>
      <c r="H5" s="9" t="s">
        <v>18</v>
      </c>
      <c r="I5" s="9"/>
      <c r="J5" s="10">
        <v>36</v>
      </c>
      <c r="K5" s="10"/>
      <c r="L5" s="10">
        <f>K5*((100+N5)/100)</f>
        <v>0</v>
      </c>
      <c r="M5" s="10">
        <f>J5*K5</f>
        <v>0</v>
      </c>
      <c r="N5" s="10"/>
      <c r="O5" s="10">
        <f>J5*L5</f>
        <v>0</v>
      </c>
    </row>
    <row r="6" spans="1:16" s="7" customFormat="1" ht="75" x14ac:dyDescent="0.3">
      <c r="A6" s="9">
        <v>37</v>
      </c>
      <c r="B6" s="9"/>
      <c r="C6" s="9" t="s">
        <v>16</v>
      </c>
      <c r="D6" s="9" t="s">
        <v>61</v>
      </c>
      <c r="E6" s="9"/>
      <c r="F6" s="9"/>
      <c r="G6" s="9"/>
      <c r="H6" s="9" t="s">
        <v>18</v>
      </c>
      <c r="I6" s="9"/>
      <c r="J6" s="10">
        <v>96</v>
      </c>
      <c r="K6" s="10"/>
      <c r="L6" s="10">
        <f>K6*((100+N6)/100)</f>
        <v>0</v>
      </c>
      <c r="M6" s="10">
        <f>J6*K6</f>
        <v>0</v>
      </c>
      <c r="N6" s="10"/>
      <c r="O6" s="10">
        <f>J6*L6</f>
        <v>0</v>
      </c>
    </row>
    <row r="7" spans="1:16" s="12" customFormat="1" ht="18.75" x14ac:dyDescent="0.3">
      <c r="I7" s="12" t="s">
        <v>22</v>
      </c>
      <c r="J7" s="13"/>
      <c r="K7" s="13"/>
      <c r="L7" s="13"/>
      <c r="M7" s="13">
        <f>SUM(M4:M6)</f>
        <v>0</v>
      </c>
      <c r="N7" s="13"/>
      <c r="O7" s="13">
        <f>SUM(O4:O6)</f>
        <v>0</v>
      </c>
      <c r="P7" s="14"/>
    </row>
    <row r="8" spans="1:16" s="12" customFormat="1" ht="18.75" x14ac:dyDescent="0.3"/>
    <row r="9" spans="1:16" s="12" customFormat="1" ht="18.75" x14ac:dyDescent="0.3"/>
    <row r="10" spans="1:16" s="12" customFormat="1" ht="18.75" x14ac:dyDescent="0.3"/>
    <row r="11" spans="1:16" s="12" customFormat="1" ht="18.75" x14ac:dyDescent="0.3"/>
    <row r="12" spans="1:16" s="12" customFormat="1" ht="18.75" x14ac:dyDescent="0.3"/>
    <row r="13" spans="1:16" s="12" customFormat="1" ht="18.75" x14ac:dyDescent="0.3"/>
    <row r="14" spans="1:16" s="12" customFormat="1" ht="18.75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39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8"/>
  <sheetViews>
    <sheetView tabSelected="1" workbookViewId="0">
      <selection activeCell="A2" sqref="A2:XFD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3.140625" customWidth="1"/>
    <col min="5" max="5" width="27.140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62</v>
      </c>
    </row>
    <row r="2" spans="1:15" s="7" customFormat="1" ht="75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5" s="7" customFormat="1" ht="18.75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5" s="7" customFormat="1" ht="168.75" x14ac:dyDescent="0.3">
      <c r="A4" s="9">
        <v>38</v>
      </c>
      <c r="B4" s="9"/>
      <c r="C4" s="9" t="s">
        <v>16</v>
      </c>
      <c r="D4" s="9" t="s">
        <v>63</v>
      </c>
      <c r="E4" s="9"/>
      <c r="F4" s="9"/>
      <c r="G4" s="9"/>
      <c r="H4" s="9" t="s">
        <v>18</v>
      </c>
      <c r="I4" s="9"/>
      <c r="J4" s="10">
        <v>600</v>
      </c>
      <c r="K4" s="10"/>
      <c r="L4" s="10">
        <f t="shared" ref="L4:L27" si="0">K4*((100+N4)/100)</f>
        <v>0</v>
      </c>
      <c r="M4" s="10">
        <f t="shared" ref="M4:M27" si="1">J4*K4</f>
        <v>0</v>
      </c>
      <c r="N4" s="10"/>
      <c r="O4" s="10">
        <f t="shared" ref="O4:O27" si="2">J4*L4</f>
        <v>0</v>
      </c>
    </row>
    <row r="5" spans="1:15" s="7" customFormat="1" ht="168.75" x14ac:dyDescent="0.3">
      <c r="A5" s="9">
        <v>39</v>
      </c>
      <c r="B5" s="9"/>
      <c r="C5" s="9" t="s">
        <v>16</v>
      </c>
      <c r="D5" s="9" t="s">
        <v>64</v>
      </c>
      <c r="E5" s="9"/>
      <c r="F5" s="9"/>
      <c r="G5" s="9"/>
      <c r="H5" s="9" t="s">
        <v>18</v>
      </c>
      <c r="I5" s="9"/>
      <c r="J5" s="10">
        <v>100</v>
      </c>
      <c r="K5" s="10"/>
      <c r="L5" s="10">
        <f t="shared" si="0"/>
        <v>0</v>
      </c>
      <c r="M5" s="10">
        <f t="shared" si="1"/>
        <v>0</v>
      </c>
      <c r="N5" s="10"/>
      <c r="O5" s="10">
        <f t="shared" si="2"/>
        <v>0</v>
      </c>
    </row>
    <row r="6" spans="1:15" s="7" customFormat="1" ht="168.75" x14ac:dyDescent="0.3">
      <c r="A6" s="9">
        <v>40</v>
      </c>
      <c r="B6" s="9"/>
      <c r="C6" s="9" t="s">
        <v>16</v>
      </c>
      <c r="D6" s="9" t="s">
        <v>65</v>
      </c>
      <c r="E6" s="9"/>
      <c r="F6" s="9"/>
      <c r="G6" s="9"/>
      <c r="H6" s="9" t="s">
        <v>18</v>
      </c>
      <c r="I6" s="9"/>
      <c r="J6" s="10">
        <v>1000</v>
      </c>
      <c r="K6" s="10"/>
      <c r="L6" s="10">
        <f t="shared" si="0"/>
        <v>0</v>
      </c>
      <c r="M6" s="10">
        <f t="shared" si="1"/>
        <v>0</v>
      </c>
      <c r="N6" s="10"/>
      <c r="O6" s="10">
        <f t="shared" si="2"/>
        <v>0</v>
      </c>
    </row>
    <row r="7" spans="1:15" s="7" customFormat="1" ht="168.75" x14ac:dyDescent="0.3">
      <c r="A7" s="9">
        <v>41</v>
      </c>
      <c r="B7" s="9"/>
      <c r="C7" s="9" t="s">
        <v>16</v>
      </c>
      <c r="D7" s="9" t="s">
        <v>66</v>
      </c>
      <c r="E7" s="9"/>
      <c r="F7" s="9"/>
      <c r="G7" s="9"/>
      <c r="H7" s="9" t="s">
        <v>18</v>
      </c>
      <c r="I7" s="9"/>
      <c r="J7" s="10">
        <v>850</v>
      </c>
      <c r="K7" s="10"/>
      <c r="L7" s="10">
        <f t="shared" si="0"/>
        <v>0</v>
      </c>
      <c r="M7" s="10">
        <f t="shared" si="1"/>
        <v>0</v>
      </c>
      <c r="N7" s="10"/>
      <c r="O7" s="10">
        <f t="shared" si="2"/>
        <v>0</v>
      </c>
    </row>
    <row r="8" spans="1:15" s="7" customFormat="1" ht="112.5" x14ac:dyDescent="0.3">
      <c r="A8" s="9">
        <v>42</v>
      </c>
      <c r="B8" s="9"/>
      <c r="C8" s="9" t="s">
        <v>16</v>
      </c>
      <c r="D8" s="9" t="s">
        <v>67</v>
      </c>
      <c r="E8" s="9"/>
      <c r="F8" s="9"/>
      <c r="G8" s="9"/>
      <c r="H8" s="9" t="s">
        <v>18</v>
      </c>
      <c r="I8" s="9"/>
      <c r="J8" s="10">
        <v>1600</v>
      </c>
      <c r="K8" s="10"/>
      <c r="L8" s="10">
        <f t="shared" si="0"/>
        <v>0</v>
      </c>
      <c r="M8" s="10">
        <f t="shared" si="1"/>
        <v>0</v>
      </c>
      <c r="N8" s="10"/>
      <c r="O8" s="10">
        <f t="shared" si="2"/>
        <v>0</v>
      </c>
    </row>
    <row r="9" spans="1:15" s="7" customFormat="1" ht="93.75" x14ac:dyDescent="0.3">
      <c r="A9" s="9">
        <v>43</v>
      </c>
      <c r="B9" s="9"/>
      <c r="C9" s="9" t="s">
        <v>16</v>
      </c>
      <c r="D9" s="9" t="s">
        <v>68</v>
      </c>
      <c r="E9" s="9"/>
      <c r="F9" s="9"/>
      <c r="G9" s="9"/>
      <c r="H9" s="9" t="s">
        <v>18</v>
      </c>
      <c r="I9" s="9"/>
      <c r="J9" s="10">
        <v>350</v>
      </c>
      <c r="K9" s="10"/>
      <c r="L9" s="10">
        <f t="shared" si="0"/>
        <v>0</v>
      </c>
      <c r="M9" s="10">
        <f t="shared" si="1"/>
        <v>0</v>
      </c>
      <c r="N9" s="10"/>
      <c r="O9" s="10">
        <f t="shared" si="2"/>
        <v>0</v>
      </c>
    </row>
    <row r="10" spans="1:15" s="7" customFormat="1" ht="112.5" x14ac:dyDescent="0.3">
      <c r="A10" s="9">
        <v>44</v>
      </c>
      <c r="B10" s="9"/>
      <c r="C10" s="9" t="s">
        <v>16</v>
      </c>
      <c r="D10" s="9" t="s">
        <v>69</v>
      </c>
      <c r="E10" s="9"/>
      <c r="F10" s="9"/>
      <c r="G10" s="9"/>
      <c r="H10" s="9" t="s">
        <v>18</v>
      </c>
      <c r="I10" s="9"/>
      <c r="J10" s="10">
        <v>1000</v>
      </c>
      <c r="K10" s="10"/>
      <c r="L10" s="10">
        <f t="shared" si="0"/>
        <v>0</v>
      </c>
      <c r="M10" s="10">
        <f t="shared" si="1"/>
        <v>0</v>
      </c>
      <c r="N10" s="10"/>
      <c r="O10" s="10">
        <f t="shared" si="2"/>
        <v>0</v>
      </c>
    </row>
    <row r="11" spans="1:15" s="7" customFormat="1" ht="93.75" x14ac:dyDescent="0.3">
      <c r="A11" s="9">
        <v>45</v>
      </c>
      <c r="B11" s="9"/>
      <c r="C11" s="9" t="s">
        <v>16</v>
      </c>
      <c r="D11" s="9" t="s">
        <v>70</v>
      </c>
      <c r="E11" s="9"/>
      <c r="F11" s="9"/>
      <c r="G11" s="9"/>
      <c r="H11" s="9" t="s">
        <v>18</v>
      </c>
      <c r="I11" s="9"/>
      <c r="J11" s="10">
        <v>550</v>
      </c>
      <c r="K11" s="10"/>
      <c r="L11" s="10">
        <f t="shared" si="0"/>
        <v>0</v>
      </c>
      <c r="M11" s="10">
        <f t="shared" si="1"/>
        <v>0</v>
      </c>
      <c r="N11" s="10"/>
      <c r="O11" s="10">
        <f t="shared" si="2"/>
        <v>0</v>
      </c>
    </row>
    <row r="12" spans="1:15" s="7" customFormat="1" ht="93.75" x14ac:dyDescent="0.3">
      <c r="A12" s="9">
        <v>46</v>
      </c>
      <c r="B12" s="9"/>
      <c r="C12" s="9" t="s">
        <v>16</v>
      </c>
      <c r="D12" s="9" t="s">
        <v>71</v>
      </c>
      <c r="E12" s="9"/>
      <c r="F12" s="9"/>
      <c r="G12" s="9"/>
      <c r="H12" s="9" t="s">
        <v>18</v>
      </c>
      <c r="I12" s="9"/>
      <c r="J12" s="10">
        <v>300</v>
      </c>
      <c r="K12" s="10"/>
      <c r="L12" s="10">
        <f t="shared" si="0"/>
        <v>0</v>
      </c>
      <c r="M12" s="10">
        <f t="shared" si="1"/>
        <v>0</v>
      </c>
      <c r="N12" s="10"/>
      <c r="O12" s="10">
        <f t="shared" si="2"/>
        <v>0</v>
      </c>
    </row>
    <row r="13" spans="1:15" s="7" customFormat="1" ht="150" x14ac:dyDescent="0.3">
      <c r="A13" s="9">
        <v>47</v>
      </c>
      <c r="B13" s="9"/>
      <c r="C13" s="9" t="s">
        <v>16</v>
      </c>
      <c r="D13" s="9" t="s">
        <v>72</v>
      </c>
      <c r="E13" s="9"/>
      <c r="F13" s="9"/>
      <c r="G13" s="9"/>
      <c r="H13" s="9" t="s">
        <v>18</v>
      </c>
      <c r="I13" s="9"/>
      <c r="J13" s="10">
        <v>1500</v>
      </c>
      <c r="K13" s="10"/>
      <c r="L13" s="10">
        <f t="shared" si="0"/>
        <v>0</v>
      </c>
      <c r="M13" s="10">
        <f t="shared" si="1"/>
        <v>0</v>
      </c>
      <c r="N13" s="10"/>
      <c r="O13" s="10">
        <f t="shared" si="2"/>
        <v>0</v>
      </c>
    </row>
    <row r="14" spans="1:15" s="7" customFormat="1" ht="93.75" x14ac:dyDescent="0.3">
      <c r="A14" s="9">
        <v>48</v>
      </c>
      <c r="B14" s="9"/>
      <c r="C14" s="9" t="s">
        <v>16</v>
      </c>
      <c r="D14" s="9" t="s">
        <v>73</v>
      </c>
      <c r="E14" s="9"/>
      <c r="F14" s="9"/>
      <c r="G14" s="9"/>
      <c r="H14" s="9" t="s">
        <v>18</v>
      </c>
      <c r="I14" s="9"/>
      <c r="J14" s="10">
        <v>1000</v>
      </c>
      <c r="K14" s="10"/>
      <c r="L14" s="10">
        <f t="shared" si="0"/>
        <v>0</v>
      </c>
      <c r="M14" s="10">
        <f t="shared" si="1"/>
        <v>0</v>
      </c>
      <c r="N14" s="10"/>
      <c r="O14" s="10">
        <f t="shared" si="2"/>
        <v>0</v>
      </c>
    </row>
    <row r="15" spans="1:15" s="3" customFormat="1" ht="75" x14ac:dyDescent="0.25">
      <c r="A15" s="2">
        <v>49</v>
      </c>
      <c r="B15" s="2"/>
      <c r="C15" s="2" t="s">
        <v>16</v>
      </c>
      <c r="D15" s="2" t="s">
        <v>74</v>
      </c>
      <c r="E15" s="2"/>
      <c r="F15" s="2"/>
      <c r="G15" s="2"/>
      <c r="H15" s="2" t="s">
        <v>18</v>
      </c>
      <c r="I15" s="2"/>
      <c r="J15" s="4">
        <v>450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s="3" customFormat="1" ht="105" x14ac:dyDescent="0.25">
      <c r="A16" s="2">
        <v>50</v>
      </c>
      <c r="B16" s="2"/>
      <c r="C16" s="2" t="s">
        <v>16</v>
      </c>
      <c r="D16" s="2" t="s">
        <v>75</v>
      </c>
      <c r="E16" s="2"/>
      <c r="F16" s="2"/>
      <c r="G16" s="2"/>
      <c r="H16" s="2" t="s">
        <v>18</v>
      </c>
      <c r="I16" s="2"/>
      <c r="J16" s="4">
        <v>800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s="3" customFormat="1" ht="105" x14ac:dyDescent="0.25">
      <c r="A17" s="2">
        <v>51</v>
      </c>
      <c r="B17" s="2"/>
      <c r="C17" s="2" t="s">
        <v>16</v>
      </c>
      <c r="D17" s="2" t="s">
        <v>76</v>
      </c>
      <c r="E17" s="2"/>
      <c r="F17" s="2"/>
      <c r="G17" s="2"/>
      <c r="H17" s="2" t="s">
        <v>18</v>
      </c>
      <c r="I17" s="2"/>
      <c r="J17" s="4">
        <v>350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s="3" customFormat="1" ht="105" x14ac:dyDescent="0.25">
      <c r="A18" s="2">
        <v>52</v>
      </c>
      <c r="B18" s="2"/>
      <c r="C18" s="2" t="s">
        <v>16</v>
      </c>
      <c r="D18" s="2" t="s">
        <v>77</v>
      </c>
      <c r="E18" s="2"/>
      <c r="F18" s="2"/>
      <c r="G18" s="2"/>
      <c r="H18" s="2" t="s">
        <v>18</v>
      </c>
      <c r="I18" s="2"/>
      <c r="J18" s="4">
        <v>200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s="3" customFormat="1" ht="60" x14ac:dyDescent="0.25">
      <c r="A19" s="2">
        <v>53</v>
      </c>
      <c r="B19" s="2"/>
      <c r="C19" s="2" t="s">
        <v>16</v>
      </c>
      <c r="D19" s="2" t="s">
        <v>78</v>
      </c>
      <c r="E19" s="2"/>
      <c r="F19" s="2"/>
      <c r="G19" s="2"/>
      <c r="H19" s="2" t="s">
        <v>18</v>
      </c>
      <c r="I19" s="2"/>
      <c r="J19" s="4">
        <v>50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s="3" customFormat="1" ht="60" x14ac:dyDescent="0.25">
      <c r="A20" s="2">
        <v>54</v>
      </c>
      <c r="B20" s="2"/>
      <c r="C20" s="2" t="s">
        <v>16</v>
      </c>
      <c r="D20" s="2" t="s">
        <v>79</v>
      </c>
      <c r="E20" s="2"/>
      <c r="F20" s="2"/>
      <c r="G20" s="2"/>
      <c r="H20" s="2" t="s">
        <v>18</v>
      </c>
      <c r="I20" s="2"/>
      <c r="J20" s="4">
        <v>50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6" s="3" customFormat="1" ht="60" x14ac:dyDescent="0.25">
      <c r="A21" s="2">
        <v>55</v>
      </c>
      <c r="B21" s="2"/>
      <c r="C21" s="2" t="s">
        <v>16</v>
      </c>
      <c r="D21" s="2" t="s">
        <v>80</v>
      </c>
      <c r="E21" s="2"/>
      <c r="F21" s="2"/>
      <c r="G21" s="2"/>
      <c r="H21" s="2" t="s">
        <v>18</v>
      </c>
      <c r="I21" s="2"/>
      <c r="J21" s="4">
        <v>500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6" s="3" customFormat="1" ht="60" x14ac:dyDescent="0.25">
      <c r="A22" s="2">
        <v>56</v>
      </c>
      <c r="B22" s="2"/>
      <c r="C22" s="2" t="s">
        <v>16</v>
      </c>
      <c r="D22" s="2" t="s">
        <v>81</v>
      </c>
      <c r="E22" s="2"/>
      <c r="F22" s="2"/>
      <c r="G22" s="2"/>
      <c r="H22" s="2" t="s">
        <v>18</v>
      </c>
      <c r="I22" s="2"/>
      <c r="J22" s="4">
        <v>1800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6" s="3" customFormat="1" ht="60" x14ac:dyDescent="0.25">
      <c r="A23" s="2">
        <v>57</v>
      </c>
      <c r="B23" s="2"/>
      <c r="C23" s="2" t="s">
        <v>16</v>
      </c>
      <c r="D23" s="2" t="s">
        <v>82</v>
      </c>
      <c r="E23" s="2"/>
      <c r="F23" s="2"/>
      <c r="G23" s="2"/>
      <c r="H23" s="2" t="s">
        <v>18</v>
      </c>
      <c r="I23" s="2"/>
      <c r="J23" s="4">
        <v>250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6" s="3" customFormat="1" ht="60" x14ac:dyDescent="0.25">
      <c r="A24" s="2">
        <v>58</v>
      </c>
      <c r="B24" s="2"/>
      <c r="C24" s="2" t="s">
        <v>16</v>
      </c>
      <c r="D24" s="2" t="s">
        <v>83</v>
      </c>
      <c r="E24" s="2"/>
      <c r="F24" s="2"/>
      <c r="G24" s="2"/>
      <c r="H24" s="2" t="s">
        <v>18</v>
      </c>
      <c r="I24" s="2"/>
      <c r="J24" s="4">
        <v>36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6" s="3" customFormat="1" ht="75" x14ac:dyDescent="0.25">
      <c r="A25" s="2">
        <v>59</v>
      </c>
      <c r="B25" s="2"/>
      <c r="C25" s="2" t="s">
        <v>16</v>
      </c>
      <c r="D25" s="2" t="s">
        <v>84</v>
      </c>
      <c r="E25" s="2"/>
      <c r="F25" s="2"/>
      <c r="G25" s="2"/>
      <c r="H25" s="2" t="s">
        <v>18</v>
      </c>
      <c r="I25" s="2"/>
      <c r="J25" s="4">
        <v>84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6" s="3" customFormat="1" ht="60" x14ac:dyDescent="0.25">
      <c r="A26" s="2">
        <v>60</v>
      </c>
      <c r="B26" s="2"/>
      <c r="C26" s="2" t="s">
        <v>16</v>
      </c>
      <c r="D26" s="2" t="s">
        <v>85</v>
      </c>
      <c r="E26" s="2"/>
      <c r="F26" s="2"/>
      <c r="G26" s="2"/>
      <c r="H26" s="2" t="s">
        <v>18</v>
      </c>
      <c r="I26" s="2"/>
      <c r="J26" s="4">
        <v>72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6" s="3" customFormat="1" ht="60" x14ac:dyDescent="0.25">
      <c r="A27" s="2">
        <v>61</v>
      </c>
      <c r="B27" s="2"/>
      <c r="C27" s="2" t="s">
        <v>16</v>
      </c>
      <c r="D27" s="2" t="s">
        <v>86</v>
      </c>
      <c r="E27" s="2"/>
      <c r="F27" s="2"/>
      <c r="G27" s="2"/>
      <c r="H27" s="2" t="s">
        <v>18</v>
      </c>
      <c r="I27" s="2"/>
      <c r="J27" s="4">
        <v>84</v>
      </c>
      <c r="K27" s="4"/>
      <c r="L27" s="4">
        <f t="shared" si="0"/>
        <v>0</v>
      </c>
      <c r="M27" s="4">
        <f t="shared" si="1"/>
        <v>0</v>
      </c>
      <c r="N27" s="4"/>
      <c r="O27" s="4">
        <f t="shared" si="2"/>
        <v>0</v>
      </c>
    </row>
    <row r="28" spans="1:16" s="3" customFormat="1" x14ac:dyDescent="0.25">
      <c r="I28" s="3" t="s">
        <v>22</v>
      </c>
      <c r="J28" s="4"/>
      <c r="K28" s="4"/>
      <c r="L28" s="4"/>
      <c r="M28" s="4">
        <f>SUM(M4:M27)</f>
        <v>0</v>
      </c>
      <c r="N28" s="4"/>
      <c r="O28" s="4">
        <f>SUM(O4:O27)</f>
        <v>0</v>
      </c>
      <c r="P28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39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4"/>
  <sheetViews>
    <sheetView tabSelected="1" workbookViewId="0">
      <selection activeCell="A2" sqref="A2:XFD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3.140625" customWidth="1"/>
    <col min="5" max="5" width="27.140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87</v>
      </c>
    </row>
    <row r="2" spans="1:16" s="7" customFormat="1" ht="75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ht="18.75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93.75" x14ac:dyDescent="0.3">
      <c r="A4" s="9">
        <v>62</v>
      </c>
      <c r="B4" s="9"/>
      <c r="C4" s="9" t="s">
        <v>16</v>
      </c>
      <c r="D4" s="9" t="s">
        <v>88</v>
      </c>
      <c r="E4" s="9"/>
      <c r="F4" s="9"/>
      <c r="G4" s="9"/>
      <c r="H4" s="9" t="s">
        <v>18</v>
      </c>
      <c r="I4" s="9"/>
      <c r="J4" s="10">
        <v>60</v>
      </c>
      <c r="K4" s="10"/>
      <c r="L4" s="10">
        <f t="shared" ref="L4:L13" si="0">K4*((100+N4)/100)</f>
        <v>0</v>
      </c>
      <c r="M4" s="10">
        <f t="shared" ref="M4:M13" si="1">J4*K4</f>
        <v>0</v>
      </c>
      <c r="N4" s="10"/>
      <c r="O4" s="10">
        <f t="shared" ref="O4:O13" si="2">J4*L4</f>
        <v>0</v>
      </c>
    </row>
    <row r="5" spans="1:16" s="7" customFormat="1" ht="93.75" x14ac:dyDescent="0.3">
      <c r="A5" s="9">
        <v>63</v>
      </c>
      <c r="B5" s="9"/>
      <c r="C5" s="9" t="s">
        <v>16</v>
      </c>
      <c r="D5" s="9" t="s">
        <v>89</v>
      </c>
      <c r="E5" s="9"/>
      <c r="F5" s="9"/>
      <c r="G5" s="9"/>
      <c r="H5" s="9" t="s">
        <v>18</v>
      </c>
      <c r="I5" s="9"/>
      <c r="J5" s="10">
        <v>120</v>
      </c>
      <c r="K5" s="10"/>
      <c r="L5" s="10">
        <f t="shared" si="0"/>
        <v>0</v>
      </c>
      <c r="M5" s="10">
        <f t="shared" si="1"/>
        <v>0</v>
      </c>
      <c r="N5" s="10"/>
      <c r="O5" s="10">
        <f t="shared" si="2"/>
        <v>0</v>
      </c>
    </row>
    <row r="6" spans="1:16" s="7" customFormat="1" ht="93.75" x14ac:dyDescent="0.3">
      <c r="A6" s="9">
        <v>64</v>
      </c>
      <c r="B6" s="9"/>
      <c r="C6" s="9" t="s">
        <v>16</v>
      </c>
      <c r="D6" s="9" t="s">
        <v>90</v>
      </c>
      <c r="E6" s="9"/>
      <c r="F6" s="9"/>
      <c r="G6" s="9"/>
      <c r="H6" s="9" t="s">
        <v>18</v>
      </c>
      <c r="I6" s="9"/>
      <c r="J6" s="10">
        <v>120</v>
      </c>
      <c r="K6" s="10"/>
      <c r="L6" s="10">
        <f t="shared" si="0"/>
        <v>0</v>
      </c>
      <c r="M6" s="10">
        <f t="shared" si="1"/>
        <v>0</v>
      </c>
      <c r="N6" s="10"/>
      <c r="O6" s="10">
        <f t="shared" si="2"/>
        <v>0</v>
      </c>
    </row>
    <row r="7" spans="1:16" s="7" customFormat="1" ht="93.75" x14ac:dyDescent="0.3">
      <c r="A7" s="9">
        <v>65</v>
      </c>
      <c r="B7" s="9"/>
      <c r="C7" s="9" t="s">
        <v>16</v>
      </c>
      <c r="D7" s="9" t="s">
        <v>91</v>
      </c>
      <c r="E7" s="9"/>
      <c r="F7" s="9"/>
      <c r="G7" s="9"/>
      <c r="H7" s="9" t="s">
        <v>18</v>
      </c>
      <c r="I7" s="9"/>
      <c r="J7" s="10">
        <v>45</v>
      </c>
      <c r="K7" s="10"/>
      <c r="L7" s="10">
        <f t="shared" si="0"/>
        <v>0</v>
      </c>
      <c r="M7" s="10">
        <f t="shared" si="1"/>
        <v>0</v>
      </c>
      <c r="N7" s="10"/>
      <c r="O7" s="10">
        <f t="shared" si="2"/>
        <v>0</v>
      </c>
    </row>
    <row r="8" spans="1:16" s="7" customFormat="1" ht="75" x14ac:dyDescent="0.3">
      <c r="A8" s="9">
        <v>66</v>
      </c>
      <c r="B8" s="9"/>
      <c r="C8" s="9" t="s">
        <v>16</v>
      </c>
      <c r="D8" s="9" t="s">
        <v>92</v>
      </c>
      <c r="E8" s="9"/>
      <c r="F8" s="9"/>
      <c r="G8" s="9"/>
      <c r="H8" s="9" t="s">
        <v>18</v>
      </c>
      <c r="I8" s="9"/>
      <c r="J8" s="10">
        <v>350</v>
      </c>
      <c r="K8" s="10"/>
      <c r="L8" s="10">
        <f t="shared" si="0"/>
        <v>0</v>
      </c>
      <c r="M8" s="10">
        <f t="shared" si="1"/>
        <v>0</v>
      </c>
      <c r="N8" s="10"/>
      <c r="O8" s="10">
        <f t="shared" si="2"/>
        <v>0</v>
      </c>
    </row>
    <row r="9" spans="1:16" s="7" customFormat="1" ht="93.75" x14ac:dyDescent="0.3">
      <c r="A9" s="9">
        <v>67</v>
      </c>
      <c r="B9" s="9"/>
      <c r="C9" s="9" t="s">
        <v>16</v>
      </c>
      <c r="D9" s="9" t="s">
        <v>93</v>
      </c>
      <c r="E9" s="9"/>
      <c r="F9" s="9"/>
      <c r="G9" s="9"/>
      <c r="H9" s="9" t="s">
        <v>18</v>
      </c>
      <c r="I9" s="9"/>
      <c r="J9" s="10">
        <v>45</v>
      </c>
      <c r="K9" s="10"/>
      <c r="L9" s="10">
        <f t="shared" si="0"/>
        <v>0</v>
      </c>
      <c r="M9" s="10">
        <f t="shared" si="1"/>
        <v>0</v>
      </c>
      <c r="N9" s="10"/>
      <c r="O9" s="10">
        <f t="shared" si="2"/>
        <v>0</v>
      </c>
    </row>
    <row r="10" spans="1:16" s="7" customFormat="1" ht="93.75" x14ac:dyDescent="0.3">
      <c r="A10" s="9">
        <v>68</v>
      </c>
      <c r="B10" s="9"/>
      <c r="C10" s="9" t="s">
        <v>16</v>
      </c>
      <c r="D10" s="9" t="s">
        <v>94</v>
      </c>
      <c r="E10" s="9"/>
      <c r="F10" s="9"/>
      <c r="G10" s="9"/>
      <c r="H10" s="9" t="s">
        <v>18</v>
      </c>
      <c r="I10" s="9"/>
      <c r="J10" s="10">
        <v>150</v>
      </c>
      <c r="K10" s="10"/>
      <c r="L10" s="10">
        <f t="shared" si="0"/>
        <v>0</v>
      </c>
      <c r="M10" s="10">
        <f t="shared" si="1"/>
        <v>0</v>
      </c>
      <c r="N10" s="10"/>
      <c r="O10" s="10">
        <f t="shared" si="2"/>
        <v>0</v>
      </c>
    </row>
    <row r="11" spans="1:16" s="7" customFormat="1" ht="93.75" x14ac:dyDescent="0.3">
      <c r="A11" s="9">
        <v>69</v>
      </c>
      <c r="B11" s="9"/>
      <c r="C11" s="9" t="s">
        <v>16</v>
      </c>
      <c r="D11" s="9" t="s">
        <v>95</v>
      </c>
      <c r="E11" s="9"/>
      <c r="F11" s="9"/>
      <c r="G11" s="9"/>
      <c r="H11" s="9" t="s">
        <v>18</v>
      </c>
      <c r="I11" s="9"/>
      <c r="J11" s="10">
        <v>100</v>
      </c>
      <c r="K11" s="10"/>
      <c r="L11" s="10">
        <f t="shared" si="0"/>
        <v>0</v>
      </c>
      <c r="M11" s="10">
        <f t="shared" si="1"/>
        <v>0</v>
      </c>
      <c r="N11" s="10"/>
      <c r="O11" s="10">
        <f t="shared" si="2"/>
        <v>0</v>
      </c>
    </row>
    <row r="12" spans="1:16" s="7" customFormat="1" ht="93.75" x14ac:dyDescent="0.3">
      <c r="A12" s="9">
        <v>70</v>
      </c>
      <c r="B12" s="9"/>
      <c r="C12" s="9" t="s">
        <v>16</v>
      </c>
      <c r="D12" s="9" t="s">
        <v>96</v>
      </c>
      <c r="E12" s="9"/>
      <c r="F12" s="9"/>
      <c r="G12" s="9"/>
      <c r="H12" s="9" t="s">
        <v>18</v>
      </c>
      <c r="I12" s="9"/>
      <c r="J12" s="10">
        <v>60</v>
      </c>
      <c r="K12" s="10"/>
      <c r="L12" s="10">
        <f t="shared" si="0"/>
        <v>0</v>
      </c>
      <c r="M12" s="10">
        <f t="shared" si="1"/>
        <v>0</v>
      </c>
      <c r="N12" s="10"/>
      <c r="O12" s="10">
        <f t="shared" si="2"/>
        <v>0</v>
      </c>
    </row>
    <row r="13" spans="1:16" s="7" customFormat="1" ht="93.75" x14ac:dyDescent="0.3">
      <c r="A13" s="9">
        <v>71</v>
      </c>
      <c r="B13" s="9"/>
      <c r="C13" s="9" t="s">
        <v>16</v>
      </c>
      <c r="D13" s="9" t="s">
        <v>97</v>
      </c>
      <c r="E13" s="9"/>
      <c r="F13" s="9"/>
      <c r="G13" s="9"/>
      <c r="H13" s="9" t="s">
        <v>18</v>
      </c>
      <c r="I13" s="9"/>
      <c r="J13" s="10">
        <v>23</v>
      </c>
      <c r="K13" s="10"/>
      <c r="L13" s="10">
        <f t="shared" si="0"/>
        <v>0</v>
      </c>
      <c r="M13" s="10">
        <f t="shared" si="1"/>
        <v>0</v>
      </c>
      <c r="N13" s="10"/>
      <c r="O13" s="10">
        <f t="shared" si="2"/>
        <v>0</v>
      </c>
    </row>
    <row r="14" spans="1:16" s="7" customFormat="1" ht="18.75" x14ac:dyDescent="0.3">
      <c r="I14" s="7" t="s">
        <v>22</v>
      </c>
      <c r="J14" s="10"/>
      <c r="K14" s="10"/>
      <c r="L14" s="10"/>
      <c r="M14" s="10">
        <f>SUM(M4:M13)</f>
        <v>0</v>
      </c>
      <c r="N14" s="10"/>
      <c r="O14" s="10">
        <f>SUM(O4:O13)</f>
        <v>0</v>
      </c>
      <c r="P14" s="1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39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14"/>
  <sheetViews>
    <sheetView tabSelected="1" workbookViewId="0">
      <selection activeCell="A2" sqref="A2:XFD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3.140625" customWidth="1"/>
    <col min="5" max="5" width="27.140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98</v>
      </c>
    </row>
    <row r="2" spans="1:16" s="7" customFormat="1" ht="75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ht="18.75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56.25" x14ac:dyDescent="0.3">
      <c r="A4" s="9">
        <v>72</v>
      </c>
      <c r="B4" s="9"/>
      <c r="C4" s="9" t="s">
        <v>16</v>
      </c>
      <c r="D4" s="9" t="s">
        <v>99</v>
      </c>
      <c r="E4" s="9"/>
      <c r="F4" s="9"/>
      <c r="G4" s="9"/>
      <c r="H4" s="9" t="s">
        <v>18</v>
      </c>
      <c r="I4" s="9"/>
      <c r="J4" s="10">
        <v>80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s="7" customFormat="1" ht="56.25" x14ac:dyDescent="0.3">
      <c r="A5" s="9">
        <v>73</v>
      </c>
      <c r="B5" s="9"/>
      <c r="C5" s="9" t="s">
        <v>16</v>
      </c>
      <c r="D5" s="9" t="s">
        <v>100</v>
      </c>
      <c r="E5" s="9"/>
      <c r="F5" s="9"/>
      <c r="G5" s="9"/>
      <c r="H5" s="9" t="s">
        <v>18</v>
      </c>
      <c r="I5" s="9"/>
      <c r="J5" s="10">
        <v>60</v>
      </c>
      <c r="K5" s="10"/>
      <c r="L5" s="10">
        <f>K5*((100+N5)/100)</f>
        <v>0</v>
      </c>
      <c r="M5" s="10">
        <f>J5*K5</f>
        <v>0</v>
      </c>
      <c r="N5" s="10"/>
      <c r="O5" s="10">
        <f>J5*L5</f>
        <v>0</v>
      </c>
    </row>
    <row r="6" spans="1:16" s="12" customFormat="1" ht="18.75" x14ac:dyDescent="0.3">
      <c r="I6" s="12" t="s">
        <v>22</v>
      </c>
      <c r="J6" s="13"/>
      <c r="K6" s="13"/>
      <c r="L6" s="13"/>
      <c r="M6" s="13">
        <f>SUM(M4:M5)</f>
        <v>0</v>
      </c>
      <c r="N6" s="13"/>
      <c r="O6" s="13">
        <f>SUM(O4:O5)</f>
        <v>0</v>
      </c>
      <c r="P6" s="14"/>
    </row>
    <row r="7" spans="1:16" s="12" customFormat="1" ht="18.75" x14ac:dyDescent="0.3"/>
    <row r="8" spans="1:16" s="12" customFormat="1" ht="18.75" x14ac:dyDescent="0.3"/>
    <row r="9" spans="1:16" s="12" customFormat="1" ht="18.75" x14ac:dyDescent="0.3"/>
    <row r="10" spans="1:16" s="12" customFormat="1" ht="18.75" x14ac:dyDescent="0.3"/>
    <row r="11" spans="1:16" s="12" customFormat="1" ht="18.75" x14ac:dyDescent="0.3"/>
    <row r="12" spans="1:16" s="12" customFormat="1" ht="18.75" x14ac:dyDescent="0.3"/>
    <row r="13" spans="1:16" s="12" customFormat="1" ht="18.75" x14ac:dyDescent="0.3"/>
    <row r="14" spans="1:16" s="12" customFormat="1" ht="18.75" x14ac:dyDescent="0.3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3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Pakiet  VIII - Syntetyczny nie</vt:lpstr>
      <vt:lpstr>Pakiet I -Szew syntetyczny, mo</vt:lpstr>
      <vt:lpstr>Pakiet II -  Szew o średnim ok</vt:lpstr>
      <vt:lpstr>Pakiet III -Szew o krótkim okr</vt:lpstr>
      <vt:lpstr>Pakiet IV -Szew do tkanek miąż</vt:lpstr>
      <vt:lpstr>Pakiet IX- Szew pleciony, natu</vt:lpstr>
      <vt:lpstr>Pakiet V-  Syntetyczny wchłani</vt:lpstr>
      <vt:lpstr>Pakiet VI - Szew syntetyczny, </vt:lpstr>
      <vt:lpstr>Pakiet VII- Syntetyczny, niewc</vt:lpstr>
      <vt:lpstr>Pakiet X - Syntetyczny wchłani</vt:lpstr>
      <vt:lpstr>Pakiet XI - nici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cp:lastPrinted>2023-08-24T11:34:22Z</cp:lastPrinted>
  <dcterms:created xsi:type="dcterms:W3CDTF">2023-08-24T09:20:53Z</dcterms:created>
  <dcterms:modified xsi:type="dcterms:W3CDTF">2023-08-24T11:34:38Z</dcterms:modified>
  <cp:category/>
</cp:coreProperties>
</file>