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mc:AlternateContent xmlns:mc="http://schemas.openxmlformats.org/markup-compatibility/2006">
    <mc:Choice Requires="x15">
      <x15ac:absPath xmlns:x15ac="http://schemas.microsoft.com/office/spreadsheetml/2010/11/ac" url="X:\Postępowania Kasia\Postepowania po 18 Pażdziernika\2023\USTAWA\104 PN 23 SPRZĘT MED. JEDNORAZOWY 2\(2)Dokumentacja postepowania opublikowana w portalu w dniu wszczęcia\"/>
    </mc:Choice>
  </mc:AlternateContent>
  <xr:revisionPtr revIDLastSave="0" documentId="13_ncr:1_{68DFFB51-E293-44B9-95B9-BB08D0212BEF}" xr6:coauthVersionLast="47" xr6:coauthVersionMax="47" xr10:uidLastSave="{00000000-0000-0000-0000-000000000000}"/>
  <bookViews>
    <workbookView xWindow="-120" yWindow="-120" windowWidth="29040" windowHeight="15840" xr2:uid="{00000000-000D-0000-FFFF-FFFF00000000}"/>
  </bookViews>
  <sheets>
    <sheet name="P10-szkiełka nakrywkowe" sheetId="1" r:id="rId1"/>
    <sheet name="P11-sterylne osłony na głowicę" sheetId="2" r:id="rId2"/>
    <sheet name="P12-wzierniki ginekologiczne j" sheetId="3" r:id="rId3"/>
    <sheet name="P13-zestaw do zbiórki moczu" sheetId="4" r:id="rId4"/>
    <sheet name="P14-cewniki Foley, Tieman" sheetId="5" r:id="rId5"/>
    <sheet name="P15-jednorazowe akcesoria do b" sheetId="6" r:id="rId6"/>
    <sheet name="P16-odzież do operacji- koszul" sheetId="7" r:id="rId7"/>
    <sheet name="P17-czepek medyczny typu beret" sheetId="8" r:id="rId8"/>
    <sheet name="P1-butelki do odsysania ran ty" sheetId="9" r:id="rId9"/>
    <sheet name="P2-dren do odsysania pola oper" sheetId="10" r:id="rId10"/>
    <sheet name="P3-jednorazowe podkłady medycz" sheetId="11" r:id="rId11"/>
    <sheet name="P4-testy urazowe" sheetId="12" r:id="rId12"/>
    <sheet name="P5-strzygarka chirurgiczna , o" sheetId="13" r:id="rId13"/>
    <sheet name="P6-cewniki do odsysania" sheetId="14" r:id="rId14"/>
    <sheet name="P7-sterylne pokrowce na kamery" sheetId="15" r:id="rId15"/>
    <sheet name="P8-zamknięty system do pobiera" sheetId="16" r:id="rId16"/>
    <sheet name="P9-szczoteczka do chirurgiczne" sheetId="17" r:id="rId17"/>
    <sheet name="Kryteria oceny" sheetId="18" r:id="rId18"/>
  </sheets>
  <calcPr calcId="999999"/>
</workbook>
</file>

<file path=xl/calcChain.xml><?xml version="1.0" encoding="utf-8"?>
<calcChain xmlns="http://schemas.openxmlformats.org/spreadsheetml/2006/main">
  <c r="O5" i="17" l="1"/>
  <c r="M5" i="17"/>
  <c r="O4" i="17"/>
  <c r="M4" i="17"/>
  <c r="L4" i="17"/>
  <c r="O6" i="16"/>
  <c r="M6" i="16"/>
  <c r="O5" i="16"/>
  <c r="M5" i="16"/>
  <c r="L5" i="16"/>
  <c r="O4" i="16"/>
  <c r="M4" i="16"/>
  <c r="L4" i="16"/>
  <c r="O5" i="15"/>
  <c r="M5" i="15"/>
  <c r="O4" i="15"/>
  <c r="M4" i="15"/>
  <c r="L4" i="15"/>
  <c r="O6" i="14"/>
  <c r="M6" i="14"/>
  <c r="O5" i="14"/>
  <c r="M5" i="14"/>
  <c r="L5" i="14"/>
  <c r="O4" i="14"/>
  <c r="M4" i="14"/>
  <c r="L4" i="14"/>
  <c r="O6" i="13"/>
  <c r="M6" i="13"/>
  <c r="O5" i="13"/>
  <c r="M5" i="13"/>
  <c r="L5" i="13"/>
  <c r="O4" i="13"/>
  <c r="M4" i="13"/>
  <c r="L4" i="13"/>
  <c r="O5" i="12"/>
  <c r="M5" i="12"/>
  <c r="O4" i="12"/>
  <c r="M4" i="12"/>
  <c r="L4" i="12"/>
  <c r="O5" i="11"/>
  <c r="M5" i="11"/>
  <c r="O4" i="11"/>
  <c r="M4" i="11"/>
  <c r="L4" i="11"/>
  <c r="O7" i="10"/>
  <c r="M7" i="10"/>
  <c r="O6" i="10"/>
  <c r="M6" i="10"/>
  <c r="L6" i="10"/>
  <c r="O5" i="10"/>
  <c r="M5" i="10"/>
  <c r="L5" i="10"/>
  <c r="O4" i="10"/>
  <c r="M4" i="10"/>
  <c r="L4" i="10"/>
  <c r="O6" i="9"/>
  <c r="M6" i="9"/>
  <c r="O5" i="9"/>
  <c r="M5" i="9"/>
  <c r="L5" i="9"/>
  <c r="O4" i="9"/>
  <c r="M4" i="9"/>
  <c r="L4" i="9"/>
  <c r="O5" i="8"/>
  <c r="M5" i="8"/>
  <c r="O4" i="8"/>
  <c r="M4" i="8"/>
  <c r="L4" i="8"/>
  <c r="O5" i="7"/>
  <c r="M5" i="7"/>
  <c r="O4" i="7"/>
  <c r="M4" i="7"/>
  <c r="L4" i="7"/>
  <c r="O7" i="6"/>
  <c r="M7" i="6"/>
  <c r="O6" i="6"/>
  <c r="M6" i="6"/>
  <c r="L6" i="6"/>
  <c r="O5" i="6"/>
  <c r="M5" i="6"/>
  <c r="L5" i="6"/>
  <c r="O4" i="6"/>
  <c r="M4" i="6"/>
  <c r="L4" i="6"/>
  <c r="O15" i="5"/>
  <c r="M15" i="5"/>
  <c r="O14" i="5"/>
  <c r="M14" i="5"/>
  <c r="L14" i="5"/>
  <c r="O13" i="5"/>
  <c r="M13" i="5"/>
  <c r="L13" i="5"/>
  <c r="O12" i="5"/>
  <c r="M12" i="5"/>
  <c r="L12" i="5"/>
  <c r="O11" i="5"/>
  <c r="M11" i="5"/>
  <c r="L11" i="5"/>
  <c r="O10" i="5"/>
  <c r="M10" i="5"/>
  <c r="L10" i="5"/>
  <c r="O9" i="5"/>
  <c r="M9" i="5"/>
  <c r="L9" i="5"/>
  <c r="O8" i="5"/>
  <c r="M8" i="5"/>
  <c r="L8" i="5"/>
  <c r="O7" i="5"/>
  <c r="M7" i="5"/>
  <c r="L7" i="5"/>
  <c r="O6" i="5"/>
  <c r="M6" i="5"/>
  <c r="L6" i="5"/>
  <c r="O5" i="5"/>
  <c r="M5" i="5"/>
  <c r="L5" i="5"/>
  <c r="O4" i="5"/>
  <c r="M4" i="5"/>
  <c r="L4" i="5"/>
  <c r="O6" i="4"/>
  <c r="M6" i="4"/>
  <c r="O5" i="4"/>
  <c r="M5" i="4"/>
  <c r="L5" i="4"/>
  <c r="O4" i="4"/>
  <c r="M4" i="4"/>
  <c r="L4" i="4"/>
  <c r="O5" i="3"/>
  <c r="M5" i="3"/>
  <c r="O4" i="3"/>
  <c r="M4" i="3"/>
  <c r="L4" i="3"/>
  <c r="O5" i="2"/>
  <c r="M5" i="2"/>
  <c r="O4" i="2"/>
  <c r="M4" i="2"/>
  <c r="L4" i="2"/>
  <c r="O5" i="1"/>
  <c r="M5" i="1"/>
  <c r="O4" i="1"/>
  <c r="M4" i="1"/>
  <c r="L4" i="1"/>
</calcChain>
</file>

<file path=xl/sharedStrings.xml><?xml version="1.0" encoding="utf-8"?>
<sst xmlns="http://schemas.openxmlformats.org/spreadsheetml/2006/main" count="397" uniqueCount="68">
  <si>
    <t>P10-szkiełka nakrywkowe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</si>
  <si>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</si>
  <si>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</si>
  <si>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</si>
  <si>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</si>
  <si>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</si>
  <si>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</si>
  <si>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</si>
  <si>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</si>
  <si>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</si>
  <si>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</si>
  <si>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</si>
  <si>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</si>
  <si>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</si>
  <si>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</si>
  <si>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</si>
  <si>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</si>
  <si>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szkiełka nakrywkowe 24*60 ( op.=100 szt.)</t>
  </si>
  <si>
    <t>op</t>
  </si>
  <si>
    <t>Razem</t>
  </si>
  <si>
    <t>P11-sterylne osłony na głowicę</t>
  </si>
  <si>
    <t>"sterylna osłona ( worek) na głowicę RTG (angiograf) folia kolor przeźroczysty z gumką do osłony lampy angiograficznej , szybą osłaniającą przed  promieniami pulpit sterujący 
- rozmiar 95 * 85 cm"</t>
  </si>
  <si>
    <t>szt.</t>
  </si>
  <si>
    <t>P12-wzierniki ginekologiczne jednorazowe XS, S, M</t>
  </si>
  <si>
    <t>wzierniki ginekologiczne jednorazowe XS, S, M</t>
  </si>
  <si>
    <t>P13-zestaw do zbiórki moczu</t>
  </si>
  <si>
    <t>Zamknięty system do nieinwazyjnego pomiaru ciśnienia śródbrzusznego metodą manometryczną, 20 ml dren manometryczny wyposażony w filtr biologiczny, umieszczony pomiędzy cewnikiem foley, a zestawem do godzinowej zbiórki moczu, zapewniający właściwe odpowietrzenie sterylny. Jednoświatłowy dren łączący 150 cm, łącznik do cewnika foley wyposażony w łatwy do zdezynfekowania bezigłowy port do pobierania próbek oraz w odpowietrznik, na wejściu do komory dren zabezpieczony spiralą antyzagięciową na długości minimum 5 cm, komora pomiarowa 500 ml, wyposażona w zabudowany, niemożliwy do przekłucia filtr hydrofobowy, cylindryczna komora precyzyjnego pomiaru wyskalowana linearnie od 1 do 40 ml co 1 ml, z liczbowym oznaczeniem co 5 ml, komory pomiarowej od 45 do 90 ml co 5 ml i od 100 do 500 ml co 10 ml.  Opróżnianie komory poprzez przekręcenie zaworu o 90 st. bez manewrowania komorą, worek na mocz 2000 ml połączony fabrycznie, z klamrami stabilizującymi i zabezpieczającymi przed przypadkowym wypięciem z haczyków mocujących, posiadający filtr hydrofobowy, zastawkę antyzwrotną oraz kranik typu T podwieszany ku górze w otwartej zakładce. Worek skalowany co 100 ml od 100 ml. Nie zawiera lateksu.</t>
  </si>
  <si>
    <t>-zestaw do godzinowej zbiórki moczu sterylny. Zestaw ma uniemożliwić cofanie się zgromadzonego moczu w worku, komorze i drenie łączącym do cewnika Foleya w kierunku pacjenta. Zamawiający oczekuje aby komora pomiarowa nad workiem posiadała poziomą dźwignię 90 stopni pozwalającą na opróżnienie bez konieczności manewrowania komorą.</t>
  </si>
  <si>
    <t>P14-cewniki Foley, Tieman</t>
  </si>
  <si>
    <t>Cewnik typu Foley: sterylny, dwudrożny z balonem, silikonowany z atraumatyczną , gładka struktura cewnika , balon odporny na ciśnienie, łatwy do napełnienia i opróżnienia, odporny na rozrywanie, oznaczenie kolorystyczne rozmiaru na zastawce, rozmiary: CH-6 balon 3 ml,CH 8-10 balon 3-5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</si>
  <si>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poność balonu na cewniku, rozmiary - CH - 12 balon 5-10 ml, CH 14 balon 5-10 ml, CH 16 balon 5-10 ml, CH 18 balon 5-10 ml, CH-20 balon 5-10 ml, CH 22 balon 5-10 ml, CH- 24 balon 5-10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</si>
  <si>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pojemność balonu na cewniku, rozmiary: CH 16 balon 30 ml oznaczenie pojemności na cewniku, CH 18 balon 30 ml oznaczenie pojemności na cewniku,  CH 20 balon 30 ml oznaczenie pojemności na cewniku,  CH 22 balon 30 ml oznaczenie pojemności na cewniku,  CH 24 balon 30 ml oznaczenie pojemności na cewniku. Pakowanie: podwójne – wew. folia, zew. papier/folia</t>
  </si>
  <si>
    <t>cewnik Nelaton rozmiary: 8 F  do 22 F, długość cewnika 400mm, kolorystyczne oznaczenie rozmiaru oraz nazwa producenta na łączniku</t>
  </si>
  <si>
    <t>-cewnik Tieman rozmiary;8 CH do 24 CH</t>
  </si>
  <si>
    <t>cewnik urologiczny silikonowany Foley  trójdrożny, rozmiary CH 18, 20, 22dla wszystkich rozmiarów balon 30ml.</t>
  </si>
  <si>
    <t>.</t>
  </si>
  <si>
    <t>P15-jednorazowe akcesoria do bronchoskopu</t>
  </si>
  <si>
    <t>Szczypczyki biopsyjne, jednokrotnego użytku,pokrywane, łyzeczki owlane z okienkiem, bez igły, średnica 1,8 mm, długość robocza 1200 mm, maksymalny kąt rozwarcia 90 stopni, długość miseczki 2,5 mm, szerokość miseczki 1,75 mm, maksymalne rozwarcie miseczki 5,5 mm, objętość miseczki 1,21 mm3</t>
  </si>
  <si>
    <t>Szczoteczka cytologiczna średnica 1,8 mm, długość robocza 1200mm, do kanału roboczego o średnicy 2,0 mm, atraumatyczna końcówka, jednorazowego użytku, nylonowe włosie.</t>
  </si>
  <si>
    <t>Ustnik jednorazowy z elastyczną opaską (opakowanie zbiorcze zawiera 50 sztuk), szerokość 30 mm, wysokość 22 mm</t>
  </si>
  <si>
    <t>P16-odzież do operacji- koszule</t>
  </si>
  <si>
    <t>koszula do operacji dla pacjenta rozmiar uniwersalny wykonana z nieprzezroczystej, miękkiej, przyjemnej w dotyku białej tkaniny ogramaturze 40g/m2 ,rozcięcie z przodu, zapewniające dostęp do czynności medycznych (osłuchanie klatki piersiowej, założenie elektrod , widoczne ruchy klatki piersiowej ),wiązana na troki rękaw typu kimono rozmiary długość 90 cm, szerokość 73-74 cm, - koszula powinna zapewnić pacjentowi poszanowanie intymności , komfort, nie powinna powodować ucisku oraz uczucia szorstkości</t>
  </si>
  <si>
    <t>P17-czepek medyczny typu beret</t>
  </si>
  <si>
    <t>Czepek typu beret, wykonany z włókniny polipropylenowej, gramatura 18 gr/m2,  rozmiar 21,</t>
  </si>
  <si>
    <t>P1-butelki do odsysania ran typu Redon</t>
  </si>
  <si>
    <t>Butelka typu REDON do długotrwałego odsysania ran o pojemności 200ml. Wykonane z polietylenu jakości medycznej. Odpowiednia konstrukcja nakrętki umożliwia zastosowanie drenów o różnej średnicy. Wyposażone w zaczepy umożliwiające mocowanie do opatrunki lub odzieży pacjenta, wyposażone w kapturek zamykający szczelnie pojemnik po jego napełnieniu, przezroczyste tworzywo umożliwia wzrokową ocenę rodzaju i konsystencji odsysanej treści, a trwale umieszczona na ściankach skala odczytanie jej ilości, zestawy zakończone są uniwersalną końcówką, która pozwala na podłączenie drenów o średnicach 3,3 ÷ 5,3 mm /8 ÷ 16 CH/. Sterylne</t>
  </si>
  <si>
    <t>Butelka typu REDON do długotrwałego odsysania ran o pojemności  400ml. Wykonane z polietylenu jakości medycznej. Odpowiednia konstrukcja nakrętki umożliwia zastosowanie drenów o różnej średnicy. Wyposażone w zaczepy umożliwiające mocowanie do opatrunki lub odzieży pacjenta, wyposażone w kapturek zamykający szczelnie pojemnik po jego napełnieniu, przezroczyste tworzywo umożliwia wzrokową ocenę rodzaju i konsystencji odsysanej treści, a trwale umieszczona na ściankach skala odczytanie jej ilości, zestawy zakończone są uniwersalną końcówką, która pozwala na podłączenie drenów o średnicach 3,3 ÷ 5,3 mm /8 ÷ 16 CH/. Sterylne</t>
  </si>
  <si>
    <t>P2-dren do odsysania pola operacyjnego</t>
  </si>
  <si>
    <t>Zestaw do odsysania pola operacyjnego, końcówka zagięta typu Yankauer, średnica CH18,
dostępna z kontrolą i bez kontroli ssania, dren o długości 200cm, średnica wewnętrzna 7mm,
zachowujące drożność przy podciśnieniu 560mmHg, obustronne zabezpieczenie
antyzałamaniowe, sterylny</t>
  </si>
  <si>
    <t>Zestaw do odsysania pola operacyjnego, końcówka zagięta typu Yankauer, średnica CH12, bez
kontroli siły ssania, dren o długości 200cm, średnica wewnętrzna 5mm, zachowujące drożność
przy podciśnieniu 560mmHg, obustronne zabezpieczenie antyzałamaniowe, sterylny</t>
  </si>
  <si>
    <t>Zestaw do odsysania pola operacyjnego, końcówka zagięta typu Yankauer, średnica CH10, z
kontrolą siły ssania, dren o długości 300cm, średnica wewnętrzna 7mm, zachowujące drożność
przy podciśnieniu 560mmHg, obustronne zabezpieczenie antyzałamaniowe, sterylny</t>
  </si>
  <si>
    <t>P3-jednorazowe podkłady medyczne</t>
  </si>
  <si>
    <t>Jednorazowe podkłady medyczne  wykonane są ze 100% celulozy. Długość rolki 50 m, dwie warstwy ,
gramatura 2 x 17,5 g/m2, wysokość 50 cm,  odcinki 50 x 50</t>
  </si>
  <si>
    <t>P4-testy urazowe</t>
  </si>
  <si>
    <t>test ureazowy do wykrywania Helikobakter Pylori</t>
  </si>
  <si>
    <t>P5-strzygarka chirurgiczna , ostrza</t>
  </si>
  <si>
    <t>"Strzygarka chirurgiczna z ruchomą głowicą z ładowarką ułatwiającą usuwanie owłosienia z trudno dostępnych okolic ciała , zapewniająca minimum 180 minut pracy po pełnym naładowaniu baterii; 
bateria typu NiMH, 
spełniająca wymogi Dyrektywy 93/42/EEC"</t>
  </si>
  <si>
    <t>Jednorazowe ostrza wymienne do w/w strzygarki o całkowitej szerokości 38mm, szerokość brzegu tnącego 30mm.umożliwiające wymianę zgodnie z techniką aseptyczną (bezdotykowo);  Nakładane na główkę strzygarki, pakowane w plastikowe przezroczyste opakowanie zaklejone z wierzchu białą folią zawierającą opis oraz nr katalogowy. Pakowane w opakowania zbiorcze po 50 ostrzy. Ostrza kompatybilne z oferowaną strzygarką.</t>
  </si>
  <si>
    <t>P6-cewniki do odsysania</t>
  </si>
  <si>
    <t>"Cewnik do odsysania górnych oddechowych,atraumatyczna, lekko zaokrąglona specjalna otwarta końcówka. Wyposażona w dwa boczne otwory końcowe naprzemianległe o łagodnie wyoblonych krawędziach. Kolorystyczne oznaczenie rozmiaru na łączniku: 
 rozmiary : CH 4-8  skalowane"</t>
  </si>
  <si>
    <t>"Cewnik do odsysania górnych oddechowych, atraumatyczna, lekko zaokrąglona specjalna otwarta końcówka. Wyposażona w dwa boczne otwory końcowe naprzemianległe o łagodnie wyoblonych krawędziach. Kolorystyczne oznaczenie rozmiaru na łączniku: 
 rozmiary : CH 10 , CH 12,CH 14, CH 16, CH 18, CH 20</t>
  </si>
  <si>
    <t>P7-sterylne pokrowce na kamery</t>
  </si>
  <si>
    <t>sterylny pokrowiec foliowy na kamerę do endoskopów rozmiar 16*200 cm wykonany z folii mocnej, przezroczysty PE teleskopowi złożony z taśmami do mocowania na końcach</t>
  </si>
  <si>
    <t>P8-zamknięty system do pobierania próbek z drzewka oskrzelowego</t>
  </si>
  <si>
    <t>-zamknięty system do pobierania próbek z drzewa oskrzelowego 25-40 ml</t>
  </si>
  <si>
    <t>-zamknięty system do pobierania próbek z drzewa oskrzelowego 10-20 ml</t>
  </si>
  <si>
    <t>P9-szczoteczka do chirurgicznego mycia rąk</t>
  </si>
  <si>
    <t>szczoteczka do do chirurgicznego mycia rąk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</si>
</sst>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tabSelected="1" workbookViewId="0">
      <selection activeCell="D13" sqref="D13"/>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1</v>
      </c>
      <c r="B4" s="3"/>
      <c r="C4" s="3" t="s">
        <v>16</v>
      </c>
      <c r="D4" s="3" t="s">
        <v>17</v>
      </c>
      <c r="E4" s="3"/>
      <c r="F4" s="3"/>
      <c r="G4" s="3"/>
      <c r="H4" s="3" t="s">
        <v>18</v>
      </c>
      <c r="I4" s="3"/>
      <c r="J4" s="8">
        <v>500</v>
      </c>
      <c r="K4" s="8"/>
      <c r="L4" s="8">
        <f>K4*((100+N4)/100)</f>
        <v>0</v>
      </c>
      <c r="M4" s="8">
        <f>J4*K4</f>
        <v>0</v>
      </c>
      <c r="N4" s="8"/>
      <c r="O4" s="8">
        <f>J4*L4</f>
        <v>0</v>
      </c>
    </row>
    <row r="5" spans="1:16" s="6" customFormat="1" x14ac:dyDescent="0.25">
      <c r="I5" s="6" t="s">
        <v>19</v>
      </c>
      <c r="J5" s="8"/>
      <c r="K5" s="8"/>
      <c r="L5" s="8"/>
      <c r="M5" s="8">
        <f>SUM(M4:M4)</f>
        <v>0</v>
      </c>
      <c r="N5" s="8"/>
      <c r="O5" s="8">
        <f>SUM(O4:O4)</f>
        <v>0</v>
      </c>
      <c r="P5"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
  <sheetViews>
    <sheetView workbookViewId="0">
      <selection activeCell="A2" sqref="A2:XFD6"/>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47</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60" x14ac:dyDescent="0.25">
      <c r="A4" s="3">
        <v>24</v>
      </c>
      <c r="B4" s="3"/>
      <c r="C4" s="3" t="s">
        <v>16</v>
      </c>
      <c r="D4" s="3" t="s">
        <v>48</v>
      </c>
      <c r="E4" s="3"/>
      <c r="F4" s="3"/>
      <c r="G4" s="3"/>
      <c r="H4" s="3" t="s">
        <v>22</v>
      </c>
      <c r="I4" s="3"/>
      <c r="J4" s="8">
        <v>5000</v>
      </c>
      <c r="K4" s="8"/>
      <c r="L4" s="8">
        <f>K4*((100+N4)/100)</f>
        <v>0</v>
      </c>
      <c r="M4" s="8">
        <f>J4*K4</f>
        <v>0</v>
      </c>
      <c r="N4" s="8"/>
      <c r="O4" s="8">
        <f>J4*L4</f>
        <v>0</v>
      </c>
    </row>
    <row r="5" spans="1:16" s="6" customFormat="1" ht="45" x14ac:dyDescent="0.25">
      <c r="A5" s="3">
        <v>25</v>
      </c>
      <c r="B5" s="3"/>
      <c r="C5" s="3" t="s">
        <v>16</v>
      </c>
      <c r="D5" s="3" t="s">
        <v>49</v>
      </c>
      <c r="E5" s="3"/>
      <c r="F5" s="3"/>
      <c r="G5" s="3"/>
      <c r="H5" s="3" t="s">
        <v>22</v>
      </c>
      <c r="I5" s="3"/>
      <c r="J5" s="8">
        <v>5000</v>
      </c>
      <c r="K5" s="8"/>
      <c r="L5" s="8">
        <f>K5*((100+N5)/100)</f>
        <v>0</v>
      </c>
      <c r="M5" s="8">
        <f>J5*K5</f>
        <v>0</v>
      </c>
      <c r="N5" s="8"/>
      <c r="O5" s="8">
        <f>J5*L5</f>
        <v>0</v>
      </c>
    </row>
    <row r="6" spans="1:16" s="6" customFormat="1" ht="45" x14ac:dyDescent="0.25">
      <c r="A6" s="3">
        <v>26</v>
      </c>
      <c r="B6" s="3"/>
      <c r="C6" s="3" t="s">
        <v>16</v>
      </c>
      <c r="D6" s="3" t="s">
        <v>50</v>
      </c>
      <c r="E6" s="3"/>
      <c r="F6" s="3"/>
      <c r="G6" s="3"/>
      <c r="H6" s="3" t="s">
        <v>22</v>
      </c>
      <c r="I6" s="3"/>
      <c r="J6" s="8">
        <v>5000</v>
      </c>
      <c r="K6" s="8"/>
      <c r="L6" s="8">
        <f>K6*((100+N6)/100)</f>
        <v>0</v>
      </c>
      <c r="M6" s="8">
        <f>J6*K6</f>
        <v>0</v>
      </c>
      <c r="N6" s="8"/>
      <c r="O6" s="8">
        <f>J6*L6</f>
        <v>0</v>
      </c>
    </row>
    <row r="7" spans="1:16" x14ac:dyDescent="0.25">
      <c r="I7" t="s">
        <v>19</v>
      </c>
      <c r="J7" s="2"/>
      <c r="K7" s="2"/>
      <c r="L7" s="2"/>
      <c r="M7" s="2">
        <f>SUM(M4:M6)</f>
        <v>0</v>
      </c>
      <c r="N7" s="2"/>
      <c r="O7" s="2">
        <f>SUM(O4:O6)</f>
        <v>0</v>
      </c>
      <c r="P7"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workbookViewId="0">
      <selection activeCell="D32" sqref="D32"/>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51</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30" x14ac:dyDescent="0.25">
      <c r="A4" s="3">
        <v>27</v>
      </c>
      <c r="B4" s="3"/>
      <c r="C4" s="3" t="s">
        <v>16</v>
      </c>
      <c r="D4" s="3" t="s">
        <v>52</v>
      </c>
      <c r="E4" s="3"/>
      <c r="F4" s="3"/>
      <c r="G4" s="3"/>
      <c r="H4" s="3" t="s">
        <v>22</v>
      </c>
      <c r="I4" s="3"/>
      <c r="J4" s="8">
        <v>3000</v>
      </c>
      <c r="K4" s="8"/>
      <c r="L4" s="8">
        <f>K4*((100+N4)/100)</f>
        <v>0</v>
      </c>
      <c r="M4" s="8">
        <f>J4*K4</f>
        <v>0</v>
      </c>
      <c r="N4" s="8"/>
      <c r="O4" s="8">
        <f>J4*L4</f>
        <v>0</v>
      </c>
    </row>
    <row r="5" spans="1:16" s="6" customFormat="1" x14ac:dyDescent="0.25">
      <c r="I5" s="6" t="s">
        <v>19</v>
      </c>
      <c r="J5" s="8"/>
      <c r="K5" s="8"/>
      <c r="L5" s="8"/>
      <c r="M5" s="8">
        <f>SUM(M4:M4)</f>
        <v>0</v>
      </c>
      <c r="N5" s="8"/>
      <c r="O5" s="8">
        <f>SUM(O4:O4)</f>
        <v>0</v>
      </c>
      <c r="P5"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53</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28</v>
      </c>
      <c r="B4" s="3"/>
      <c r="C4" s="3" t="s">
        <v>16</v>
      </c>
      <c r="D4" s="3" t="s">
        <v>54</v>
      </c>
      <c r="E4" s="3"/>
      <c r="F4" s="3"/>
      <c r="G4" s="3"/>
      <c r="H4" s="3" t="s">
        <v>22</v>
      </c>
      <c r="I4" s="3"/>
      <c r="J4" s="8">
        <v>3000</v>
      </c>
      <c r="K4" s="8"/>
      <c r="L4" s="8">
        <f>K4*((100+N4)/100)</f>
        <v>0</v>
      </c>
      <c r="M4" s="8">
        <f>J4*K4</f>
        <v>0</v>
      </c>
      <c r="N4" s="8"/>
      <c r="O4" s="8">
        <f>J4*L4</f>
        <v>0</v>
      </c>
    </row>
    <row r="5" spans="1:16" s="6" customFormat="1" x14ac:dyDescent="0.25">
      <c r="I5" s="6" t="s">
        <v>19</v>
      </c>
      <c r="J5" s="8"/>
      <c r="K5" s="8"/>
      <c r="L5" s="8"/>
      <c r="M5" s="8">
        <f>SUM(M4:M4)</f>
        <v>0</v>
      </c>
      <c r="N5" s="8"/>
      <c r="O5" s="8">
        <f>SUM(O4:O4)</f>
        <v>0</v>
      </c>
      <c r="P5"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55</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60" x14ac:dyDescent="0.25">
      <c r="A4" s="3">
        <v>29</v>
      </c>
      <c r="B4" s="3"/>
      <c r="C4" s="3" t="s">
        <v>16</v>
      </c>
      <c r="D4" s="3" t="s">
        <v>56</v>
      </c>
      <c r="E4" s="3"/>
      <c r="F4" s="3"/>
      <c r="G4" s="3"/>
      <c r="H4" s="3" t="s">
        <v>22</v>
      </c>
      <c r="I4" s="3"/>
      <c r="J4" s="8">
        <v>10</v>
      </c>
      <c r="K4" s="8"/>
      <c r="L4" s="8">
        <f>K4*((100+N4)/100)</f>
        <v>0</v>
      </c>
      <c r="M4" s="8">
        <f>J4*K4</f>
        <v>0</v>
      </c>
      <c r="N4" s="8"/>
      <c r="O4" s="8">
        <f>J4*L4</f>
        <v>0</v>
      </c>
    </row>
    <row r="5" spans="1:16" s="6" customFormat="1" ht="60" x14ac:dyDescent="0.25">
      <c r="A5" s="3">
        <v>30</v>
      </c>
      <c r="B5" s="3"/>
      <c r="C5" s="3" t="s">
        <v>16</v>
      </c>
      <c r="D5" s="3" t="s">
        <v>57</v>
      </c>
      <c r="E5" s="3"/>
      <c r="F5" s="3"/>
      <c r="G5" s="3"/>
      <c r="H5" s="3" t="s">
        <v>18</v>
      </c>
      <c r="I5" s="3"/>
      <c r="J5" s="8">
        <v>100</v>
      </c>
      <c r="K5" s="8"/>
      <c r="L5" s="8">
        <f>K5*((100+N5)/100)</f>
        <v>0</v>
      </c>
      <c r="M5" s="8">
        <f>J5*K5</f>
        <v>0</v>
      </c>
      <c r="N5" s="8"/>
      <c r="O5" s="8">
        <f>J5*L5</f>
        <v>0</v>
      </c>
    </row>
    <row r="6" spans="1:16" x14ac:dyDescent="0.25">
      <c r="I6" t="s">
        <v>19</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58</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60" x14ac:dyDescent="0.25">
      <c r="A4" s="3">
        <v>31</v>
      </c>
      <c r="B4" s="3"/>
      <c r="C4" s="3" t="s">
        <v>16</v>
      </c>
      <c r="D4" s="3" t="s">
        <v>59</v>
      </c>
      <c r="E4" s="3"/>
      <c r="F4" s="3"/>
      <c r="G4" s="3"/>
      <c r="H4" s="3" t="s">
        <v>22</v>
      </c>
      <c r="I4" s="3"/>
      <c r="J4" s="8">
        <v>1000</v>
      </c>
      <c r="K4" s="8"/>
      <c r="L4" s="8">
        <f>K4*((100+N4)/100)</f>
        <v>0</v>
      </c>
      <c r="M4" s="8">
        <f>J4*K4</f>
        <v>0</v>
      </c>
      <c r="N4" s="8"/>
      <c r="O4" s="8">
        <f>J4*L4</f>
        <v>0</v>
      </c>
    </row>
    <row r="5" spans="1:16" s="6" customFormat="1" ht="60" x14ac:dyDescent="0.25">
      <c r="A5" s="3">
        <v>32</v>
      </c>
      <c r="B5" s="3"/>
      <c r="C5" s="3" t="s">
        <v>16</v>
      </c>
      <c r="D5" s="3" t="s">
        <v>60</v>
      </c>
      <c r="E5" s="3"/>
      <c r="F5" s="3"/>
      <c r="G5" s="3"/>
      <c r="H5" s="3" t="s">
        <v>22</v>
      </c>
      <c r="I5" s="3"/>
      <c r="J5" s="8">
        <v>30000</v>
      </c>
      <c r="K5" s="8"/>
      <c r="L5" s="8">
        <f>K5*((100+N5)/100)</f>
        <v>0</v>
      </c>
      <c r="M5" s="8">
        <f>J5*K5</f>
        <v>0</v>
      </c>
      <c r="N5" s="8"/>
      <c r="O5" s="8">
        <f>J5*L5</f>
        <v>0</v>
      </c>
    </row>
    <row r="6" spans="1:16" x14ac:dyDescent="0.25">
      <c r="I6" t="s">
        <v>19</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61</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30" x14ac:dyDescent="0.25">
      <c r="A4" s="3">
        <v>33</v>
      </c>
      <c r="B4" s="3"/>
      <c r="C4" s="3" t="s">
        <v>16</v>
      </c>
      <c r="D4" s="3" t="s">
        <v>62</v>
      </c>
      <c r="E4" s="3"/>
      <c r="F4" s="3"/>
      <c r="G4" s="3"/>
      <c r="H4" s="3" t="s">
        <v>22</v>
      </c>
      <c r="I4" s="3"/>
      <c r="J4" s="8">
        <v>5000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63</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34</v>
      </c>
      <c r="B4" s="3"/>
      <c r="C4" s="3" t="s">
        <v>16</v>
      </c>
      <c r="D4" s="3" t="s">
        <v>64</v>
      </c>
      <c r="E4" s="3"/>
      <c r="F4" s="3"/>
      <c r="G4" s="3"/>
      <c r="H4" s="3" t="s">
        <v>22</v>
      </c>
      <c r="I4" s="3"/>
      <c r="J4" s="8">
        <v>1000</v>
      </c>
      <c r="K4" s="8"/>
      <c r="L4" s="8">
        <f>K4*((100+N4)/100)</f>
        <v>0</v>
      </c>
      <c r="M4" s="8">
        <f>J4*K4</f>
        <v>0</v>
      </c>
      <c r="N4" s="8"/>
      <c r="O4" s="8">
        <f>J4*L4</f>
        <v>0</v>
      </c>
    </row>
    <row r="5" spans="1:16" s="6" customFormat="1" x14ac:dyDescent="0.25">
      <c r="A5" s="3">
        <v>35</v>
      </c>
      <c r="B5" s="3"/>
      <c r="C5" s="3" t="s">
        <v>16</v>
      </c>
      <c r="D5" s="3" t="s">
        <v>65</v>
      </c>
      <c r="E5" s="3"/>
      <c r="F5" s="3"/>
      <c r="G5" s="3"/>
      <c r="H5" s="3" t="s">
        <v>22</v>
      </c>
      <c r="I5" s="3"/>
      <c r="J5" s="8">
        <v>600</v>
      </c>
      <c r="K5" s="8"/>
      <c r="L5" s="8">
        <f>K5*((100+N5)/100)</f>
        <v>0</v>
      </c>
      <c r="M5" s="8">
        <f>J5*K5</f>
        <v>0</v>
      </c>
      <c r="N5" s="8"/>
      <c r="O5" s="8">
        <f>J5*L5</f>
        <v>0</v>
      </c>
    </row>
    <row r="6" spans="1:16" x14ac:dyDescent="0.25">
      <c r="I6" t="s">
        <v>19</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
  <sheetViews>
    <sheetView workbookViewId="0">
      <selection activeCell="D21" sqref="D21"/>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66</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36</v>
      </c>
      <c r="B4" s="3"/>
      <c r="C4" s="3" t="s">
        <v>16</v>
      </c>
      <c r="D4" s="3" t="s">
        <v>67</v>
      </c>
      <c r="E4" s="3"/>
      <c r="F4" s="3"/>
      <c r="G4" s="3"/>
      <c r="H4" s="3" t="s">
        <v>22</v>
      </c>
      <c r="I4" s="3"/>
      <c r="J4" s="8">
        <v>7000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20</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45" x14ac:dyDescent="0.25">
      <c r="A4" s="3">
        <v>2</v>
      </c>
      <c r="B4" s="3"/>
      <c r="C4" s="3" t="s">
        <v>16</v>
      </c>
      <c r="D4" s="3" t="s">
        <v>21</v>
      </c>
      <c r="E4" s="3"/>
      <c r="F4" s="3"/>
      <c r="G4" s="3"/>
      <c r="H4" s="3" t="s">
        <v>22</v>
      </c>
      <c r="I4" s="3"/>
      <c r="J4" s="8">
        <v>3000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23</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3</v>
      </c>
      <c r="B4" s="3"/>
      <c r="C4" s="3" t="s">
        <v>16</v>
      </c>
      <c r="D4" s="3" t="s">
        <v>24</v>
      </c>
      <c r="E4" s="3"/>
      <c r="F4" s="3"/>
      <c r="G4" s="3"/>
      <c r="H4" s="3" t="s">
        <v>22</v>
      </c>
      <c r="I4" s="3"/>
      <c r="J4" s="8">
        <v>9000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25</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165" x14ac:dyDescent="0.25">
      <c r="A4" s="3">
        <v>4</v>
      </c>
      <c r="B4" s="3"/>
      <c r="C4" s="3" t="s">
        <v>16</v>
      </c>
      <c r="D4" s="3" t="s">
        <v>26</v>
      </c>
      <c r="E4" s="3"/>
      <c r="F4" s="3"/>
      <c r="G4" s="3"/>
      <c r="H4" s="3" t="s">
        <v>22</v>
      </c>
      <c r="I4" s="3"/>
      <c r="J4" s="8">
        <v>50</v>
      </c>
      <c r="K4" s="8"/>
      <c r="L4" s="8">
        <f>K4*((100+N4)/100)</f>
        <v>0</v>
      </c>
      <c r="M4" s="8">
        <f>J4*K4</f>
        <v>0</v>
      </c>
      <c r="N4" s="8"/>
      <c r="O4" s="8">
        <f>J4*L4</f>
        <v>0</v>
      </c>
    </row>
    <row r="5" spans="1:16" s="6" customFormat="1" ht="45" x14ac:dyDescent="0.25">
      <c r="A5" s="3">
        <v>5</v>
      </c>
      <c r="B5" s="3"/>
      <c r="C5" s="3" t="s">
        <v>16</v>
      </c>
      <c r="D5" s="3" t="s">
        <v>27</v>
      </c>
      <c r="E5" s="3"/>
      <c r="F5" s="3"/>
      <c r="G5" s="3"/>
      <c r="H5" s="3" t="s">
        <v>22</v>
      </c>
      <c r="I5" s="3"/>
      <c r="J5" s="8">
        <v>70</v>
      </c>
      <c r="K5" s="8"/>
      <c r="L5" s="8">
        <f>K5*((100+N5)/100)</f>
        <v>0</v>
      </c>
      <c r="M5" s="8">
        <f>J5*K5</f>
        <v>0</v>
      </c>
      <c r="N5" s="8"/>
      <c r="O5" s="8">
        <f>J5*L5</f>
        <v>0</v>
      </c>
    </row>
    <row r="6" spans="1:16" x14ac:dyDescent="0.25">
      <c r="I6" t="s">
        <v>19</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
  <sheetViews>
    <sheetView workbookViewId="0">
      <selection activeCell="A2" sqref="A2:XFD1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28</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45" x14ac:dyDescent="0.25">
      <c r="A4" s="3">
        <v>6</v>
      </c>
      <c r="B4" s="3"/>
      <c r="C4" s="3" t="s">
        <v>16</v>
      </c>
      <c r="D4" s="3" t="s">
        <v>29</v>
      </c>
      <c r="E4" s="3"/>
      <c r="F4" s="3"/>
      <c r="G4" s="3"/>
      <c r="H4" s="3" t="s">
        <v>22</v>
      </c>
      <c r="I4" s="3"/>
      <c r="J4" s="8">
        <v>200</v>
      </c>
      <c r="K4" s="8"/>
      <c r="L4" s="8">
        <f t="shared" ref="L4:L14" si="0">K4*((100+N4)/100)</f>
        <v>0</v>
      </c>
      <c r="M4" s="8">
        <f t="shared" ref="M4:M14" si="1">J4*K4</f>
        <v>0</v>
      </c>
      <c r="N4" s="8"/>
      <c r="O4" s="8">
        <f t="shared" ref="O4:O14" si="2">J4*L4</f>
        <v>0</v>
      </c>
    </row>
    <row r="5" spans="1:16" s="6" customFormat="1" ht="75" x14ac:dyDescent="0.25">
      <c r="A5" s="3">
        <v>7</v>
      </c>
      <c r="B5" s="3"/>
      <c r="C5" s="3" t="s">
        <v>16</v>
      </c>
      <c r="D5" s="3" t="s">
        <v>30</v>
      </c>
      <c r="E5" s="3"/>
      <c r="F5" s="3"/>
      <c r="G5" s="3"/>
      <c r="H5" s="3" t="s">
        <v>22</v>
      </c>
      <c r="I5" s="3"/>
      <c r="J5" s="8">
        <v>14000</v>
      </c>
      <c r="K5" s="8"/>
      <c r="L5" s="8">
        <f t="shared" si="0"/>
        <v>0</v>
      </c>
      <c r="M5" s="8">
        <f t="shared" si="1"/>
        <v>0</v>
      </c>
      <c r="N5" s="8"/>
      <c r="O5" s="8">
        <f t="shared" si="2"/>
        <v>0</v>
      </c>
    </row>
    <row r="6" spans="1:16" s="6" customFormat="1" ht="90" x14ac:dyDescent="0.25">
      <c r="A6" s="3">
        <v>8</v>
      </c>
      <c r="B6" s="3"/>
      <c r="C6" s="3" t="s">
        <v>16</v>
      </c>
      <c r="D6" s="3" t="s">
        <v>31</v>
      </c>
      <c r="E6" s="3"/>
      <c r="F6" s="3"/>
      <c r="G6" s="3"/>
      <c r="H6" s="3" t="s">
        <v>22</v>
      </c>
      <c r="I6" s="3"/>
      <c r="J6" s="8">
        <v>100</v>
      </c>
      <c r="K6" s="8"/>
      <c r="L6" s="8">
        <f t="shared" si="0"/>
        <v>0</v>
      </c>
      <c r="M6" s="8">
        <f t="shared" si="1"/>
        <v>0</v>
      </c>
      <c r="N6" s="8"/>
      <c r="O6" s="8">
        <f t="shared" si="2"/>
        <v>0</v>
      </c>
    </row>
    <row r="7" spans="1:16" s="6" customFormat="1" ht="30" x14ac:dyDescent="0.25">
      <c r="A7" s="3">
        <v>9</v>
      </c>
      <c r="B7" s="3"/>
      <c r="C7" s="3" t="s">
        <v>16</v>
      </c>
      <c r="D7" s="3" t="s">
        <v>32</v>
      </c>
      <c r="E7" s="3"/>
      <c r="F7" s="3"/>
      <c r="G7" s="3"/>
      <c r="H7" s="3" t="s">
        <v>22</v>
      </c>
      <c r="I7" s="3"/>
      <c r="J7" s="8">
        <v>600</v>
      </c>
      <c r="K7" s="8"/>
      <c r="L7" s="8">
        <f t="shared" si="0"/>
        <v>0</v>
      </c>
      <c r="M7" s="8">
        <f t="shared" si="1"/>
        <v>0</v>
      </c>
      <c r="N7" s="8"/>
      <c r="O7" s="8">
        <f t="shared" si="2"/>
        <v>0</v>
      </c>
    </row>
    <row r="8" spans="1:16" s="6" customFormat="1" x14ac:dyDescent="0.25">
      <c r="A8" s="3">
        <v>10</v>
      </c>
      <c r="B8" s="3"/>
      <c r="C8" s="3" t="s">
        <v>16</v>
      </c>
      <c r="D8" s="3" t="s">
        <v>33</v>
      </c>
      <c r="E8" s="3"/>
      <c r="F8" s="3"/>
      <c r="G8" s="3"/>
      <c r="H8" s="3" t="s">
        <v>22</v>
      </c>
      <c r="I8" s="3"/>
      <c r="J8" s="8">
        <v>1200</v>
      </c>
      <c r="K8" s="8"/>
      <c r="L8" s="8">
        <f t="shared" si="0"/>
        <v>0</v>
      </c>
      <c r="M8" s="8">
        <f t="shared" si="1"/>
        <v>0</v>
      </c>
      <c r="N8" s="8"/>
      <c r="O8" s="8">
        <f t="shared" si="2"/>
        <v>0</v>
      </c>
    </row>
    <row r="9" spans="1:16" s="6" customFormat="1" x14ac:dyDescent="0.25">
      <c r="A9" s="3">
        <v>11</v>
      </c>
      <c r="B9" s="3"/>
      <c r="C9" s="3" t="s">
        <v>16</v>
      </c>
      <c r="D9" s="3" t="s">
        <v>34</v>
      </c>
      <c r="E9" s="3"/>
      <c r="F9" s="3"/>
      <c r="G9" s="3"/>
      <c r="H9" s="3" t="s">
        <v>22</v>
      </c>
      <c r="I9" s="3"/>
      <c r="J9" s="8">
        <v>200</v>
      </c>
      <c r="K9" s="8"/>
      <c r="L9" s="8">
        <f t="shared" si="0"/>
        <v>0</v>
      </c>
      <c r="M9" s="8">
        <f t="shared" si="1"/>
        <v>0</v>
      </c>
      <c r="N9" s="8"/>
      <c r="O9" s="8">
        <f t="shared" si="2"/>
        <v>0</v>
      </c>
    </row>
    <row r="10" spans="1:16" s="6" customFormat="1" x14ac:dyDescent="0.25">
      <c r="A10" s="3">
        <v>12</v>
      </c>
      <c r="B10" s="3"/>
      <c r="C10" s="3" t="s">
        <v>16</v>
      </c>
      <c r="D10" s="3" t="s">
        <v>35</v>
      </c>
      <c r="E10" s="3"/>
      <c r="F10" s="3"/>
      <c r="G10" s="3"/>
      <c r="H10" s="3" t="s">
        <v>22</v>
      </c>
      <c r="I10" s="3"/>
      <c r="J10" s="8">
        <v>1</v>
      </c>
      <c r="K10" s="8"/>
      <c r="L10" s="8">
        <f t="shared" si="0"/>
        <v>0</v>
      </c>
      <c r="M10" s="8">
        <f t="shared" si="1"/>
        <v>0</v>
      </c>
      <c r="N10" s="8"/>
      <c r="O10" s="8">
        <f t="shared" si="2"/>
        <v>0</v>
      </c>
    </row>
    <row r="11" spans="1:16" s="6" customFormat="1" x14ac:dyDescent="0.25">
      <c r="A11" s="3">
        <v>13</v>
      </c>
      <c r="B11" s="3"/>
      <c r="C11" s="3" t="s">
        <v>16</v>
      </c>
      <c r="D11" s="3" t="s">
        <v>35</v>
      </c>
      <c r="E11" s="3"/>
      <c r="F11" s="3"/>
      <c r="G11" s="3"/>
      <c r="H11" s="3" t="s">
        <v>22</v>
      </c>
      <c r="I11" s="3"/>
      <c r="J11" s="8">
        <v>1</v>
      </c>
      <c r="K11" s="8"/>
      <c r="L11" s="8">
        <f t="shared" si="0"/>
        <v>0</v>
      </c>
      <c r="M11" s="8">
        <f t="shared" si="1"/>
        <v>0</v>
      </c>
      <c r="N11" s="8"/>
      <c r="O11" s="8">
        <f t="shared" si="2"/>
        <v>0</v>
      </c>
    </row>
    <row r="12" spans="1:16" s="6" customFormat="1" x14ac:dyDescent="0.25">
      <c r="A12" s="3">
        <v>14</v>
      </c>
      <c r="B12" s="3"/>
      <c r="C12" s="3" t="s">
        <v>16</v>
      </c>
      <c r="D12" s="3" t="s">
        <v>35</v>
      </c>
      <c r="E12" s="3"/>
      <c r="F12" s="3"/>
      <c r="G12" s="3"/>
      <c r="H12" s="3" t="s">
        <v>22</v>
      </c>
      <c r="I12" s="3"/>
      <c r="J12" s="8">
        <v>1</v>
      </c>
      <c r="K12" s="8"/>
      <c r="L12" s="8">
        <f t="shared" si="0"/>
        <v>0</v>
      </c>
      <c r="M12" s="8">
        <f t="shared" si="1"/>
        <v>0</v>
      </c>
      <c r="N12" s="8"/>
      <c r="O12" s="8">
        <f t="shared" si="2"/>
        <v>0</v>
      </c>
    </row>
    <row r="13" spans="1:16" s="6" customFormat="1" x14ac:dyDescent="0.25">
      <c r="A13" s="3">
        <v>15</v>
      </c>
      <c r="B13" s="3"/>
      <c r="C13" s="3" t="s">
        <v>16</v>
      </c>
      <c r="D13" s="3" t="s">
        <v>35</v>
      </c>
      <c r="E13" s="3"/>
      <c r="F13" s="3"/>
      <c r="G13" s="3"/>
      <c r="H13" s="3" t="s">
        <v>22</v>
      </c>
      <c r="I13" s="3"/>
      <c r="J13" s="8">
        <v>1</v>
      </c>
      <c r="K13" s="8"/>
      <c r="L13" s="8">
        <f t="shared" si="0"/>
        <v>0</v>
      </c>
      <c r="M13" s="8">
        <f t="shared" si="1"/>
        <v>0</v>
      </c>
      <c r="N13" s="8"/>
      <c r="O13" s="8">
        <f t="shared" si="2"/>
        <v>0</v>
      </c>
    </row>
    <row r="14" spans="1:16" s="6" customFormat="1" x14ac:dyDescent="0.25">
      <c r="A14" s="3">
        <v>16</v>
      </c>
      <c r="B14" s="3"/>
      <c r="C14" s="3" t="s">
        <v>16</v>
      </c>
      <c r="D14" s="3" t="s">
        <v>35</v>
      </c>
      <c r="E14" s="3"/>
      <c r="F14" s="3"/>
      <c r="G14" s="3"/>
      <c r="H14" s="3" t="s">
        <v>22</v>
      </c>
      <c r="I14" s="3"/>
      <c r="J14" s="8">
        <v>1</v>
      </c>
      <c r="K14" s="8"/>
      <c r="L14" s="8">
        <f t="shared" si="0"/>
        <v>0</v>
      </c>
      <c r="M14" s="8">
        <f t="shared" si="1"/>
        <v>0</v>
      </c>
      <c r="N14" s="8"/>
      <c r="O14" s="8">
        <f t="shared" si="2"/>
        <v>0</v>
      </c>
    </row>
    <row r="15" spans="1:16" x14ac:dyDescent="0.25">
      <c r="I15" t="s">
        <v>19</v>
      </c>
      <c r="J15" s="2"/>
      <c r="K15" s="2"/>
      <c r="L15" s="2"/>
      <c r="M15" s="2">
        <f>SUM(M4:M14)</f>
        <v>0</v>
      </c>
      <c r="N15" s="2"/>
      <c r="O15" s="2">
        <f>SUM(O4:O14)</f>
        <v>0</v>
      </c>
      <c r="P1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
  <sheetViews>
    <sheetView workbookViewId="0">
      <selection activeCell="A2" sqref="A2:XFD6"/>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36</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45" x14ac:dyDescent="0.25">
      <c r="A4" s="3">
        <v>17</v>
      </c>
      <c r="B4" s="3"/>
      <c r="C4" s="3" t="s">
        <v>16</v>
      </c>
      <c r="D4" s="3" t="s">
        <v>37</v>
      </c>
      <c r="E4" s="3"/>
      <c r="F4" s="3"/>
      <c r="G4" s="3"/>
      <c r="H4" s="3" t="s">
        <v>22</v>
      </c>
      <c r="I4" s="3"/>
      <c r="J4" s="8">
        <v>300</v>
      </c>
      <c r="K4" s="8"/>
      <c r="L4" s="8">
        <f>K4*((100+N4)/100)</f>
        <v>0</v>
      </c>
      <c r="M4" s="8">
        <f>J4*K4</f>
        <v>0</v>
      </c>
      <c r="N4" s="8"/>
      <c r="O4" s="8">
        <f>J4*L4</f>
        <v>0</v>
      </c>
    </row>
    <row r="5" spans="1:16" s="6" customFormat="1" ht="30" x14ac:dyDescent="0.25">
      <c r="A5" s="3">
        <v>18</v>
      </c>
      <c r="B5" s="3"/>
      <c r="C5" s="3" t="s">
        <v>16</v>
      </c>
      <c r="D5" s="3" t="s">
        <v>38</v>
      </c>
      <c r="E5" s="3"/>
      <c r="F5" s="3"/>
      <c r="G5" s="3"/>
      <c r="H5" s="3" t="s">
        <v>22</v>
      </c>
      <c r="I5" s="3"/>
      <c r="J5" s="8">
        <v>300</v>
      </c>
      <c r="K5" s="8"/>
      <c r="L5" s="8">
        <f>K5*((100+N5)/100)</f>
        <v>0</v>
      </c>
      <c r="M5" s="8">
        <f>J5*K5</f>
        <v>0</v>
      </c>
      <c r="N5" s="8"/>
      <c r="O5" s="8">
        <f>J5*L5</f>
        <v>0</v>
      </c>
    </row>
    <row r="6" spans="1:16" s="6" customFormat="1" x14ac:dyDescent="0.25">
      <c r="A6" s="3">
        <v>19</v>
      </c>
      <c r="B6" s="3"/>
      <c r="C6" s="3" t="s">
        <v>16</v>
      </c>
      <c r="D6" s="3" t="s">
        <v>39</v>
      </c>
      <c r="E6" s="3"/>
      <c r="F6" s="3"/>
      <c r="G6" s="3"/>
      <c r="H6" s="3" t="s">
        <v>22</v>
      </c>
      <c r="I6" s="3"/>
      <c r="J6" s="8">
        <v>500</v>
      </c>
      <c r="K6" s="8"/>
      <c r="L6" s="8">
        <f>K6*((100+N6)/100)</f>
        <v>0</v>
      </c>
      <c r="M6" s="8">
        <f>J6*K6</f>
        <v>0</v>
      </c>
      <c r="N6" s="8"/>
      <c r="O6" s="8">
        <f>J6*L6</f>
        <v>0</v>
      </c>
    </row>
    <row r="7" spans="1:16" x14ac:dyDescent="0.25">
      <c r="I7" t="s">
        <v>19</v>
      </c>
      <c r="J7" s="2"/>
      <c r="K7" s="2"/>
      <c r="L7" s="2"/>
      <c r="M7" s="2">
        <f>SUM(M4:M6)</f>
        <v>0</v>
      </c>
      <c r="N7" s="2"/>
      <c r="O7" s="2">
        <f>SUM(O4:O6)</f>
        <v>0</v>
      </c>
      <c r="P7"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40</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75" x14ac:dyDescent="0.25">
      <c r="A4" s="3">
        <v>20</v>
      </c>
      <c r="B4" s="3"/>
      <c r="C4" s="3" t="s">
        <v>16</v>
      </c>
      <c r="D4" s="3" t="s">
        <v>41</v>
      </c>
      <c r="E4" s="3"/>
      <c r="F4" s="3"/>
      <c r="G4" s="3"/>
      <c r="H4" s="3" t="s">
        <v>22</v>
      </c>
      <c r="I4" s="3"/>
      <c r="J4" s="8">
        <v>15000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42</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x14ac:dyDescent="0.25">
      <c r="A4" s="3">
        <v>21</v>
      </c>
      <c r="B4" s="3"/>
      <c r="C4" s="3" t="s">
        <v>16</v>
      </c>
      <c r="D4" s="3" t="s">
        <v>43</v>
      </c>
      <c r="E4" s="3"/>
      <c r="F4" s="3"/>
      <c r="G4" s="3"/>
      <c r="H4" s="3" t="s">
        <v>22</v>
      </c>
      <c r="I4" s="3"/>
      <c r="J4" s="8">
        <v>96000</v>
      </c>
      <c r="K4" s="8"/>
      <c r="L4" s="8">
        <f>K4*((100+N4)/100)</f>
        <v>0</v>
      </c>
      <c r="M4" s="8">
        <f>J4*K4</f>
        <v>0</v>
      </c>
      <c r="N4" s="8"/>
      <c r="O4" s="8">
        <f>J4*L4</f>
        <v>0</v>
      </c>
    </row>
    <row r="5" spans="1:16" x14ac:dyDescent="0.25">
      <c r="I5" t="s">
        <v>19</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44</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22</v>
      </c>
      <c r="B4" s="3"/>
      <c r="C4" s="3" t="s">
        <v>16</v>
      </c>
      <c r="D4" s="3" t="s">
        <v>45</v>
      </c>
      <c r="E4" s="3"/>
      <c r="F4" s="3"/>
      <c r="G4" s="3"/>
      <c r="H4" s="3" t="s">
        <v>22</v>
      </c>
      <c r="I4" s="3"/>
      <c r="J4" s="8">
        <v>6000</v>
      </c>
      <c r="K4" s="8"/>
      <c r="L4" s="8">
        <f>K4*((100+N4)/100)</f>
        <v>0</v>
      </c>
      <c r="M4" s="8">
        <f>J4*K4</f>
        <v>0</v>
      </c>
      <c r="N4" s="8"/>
      <c r="O4" s="8">
        <f>J4*L4</f>
        <v>0</v>
      </c>
    </row>
    <row r="5" spans="1:16" s="6" customFormat="1" ht="90" x14ac:dyDescent="0.25">
      <c r="A5" s="3">
        <v>23</v>
      </c>
      <c r="B5" s="3"/>
      <c r="C5" s="3" t="s">
        <v>16</v>
      </c>
      <c r="D5" s="3" t="s">
        <v>46</v>
      </c>
      <c r="E5" s="3"/>
      <c r="F5" s="3"/>
      <c r="G5" s="3"/>
      <c r="H5" s="3" t="s">
        <v>22</v>
      </c>
      <c r="I5" s="3"/>
      <c r="J5" s="8">
        <v>2000</v>
      </c>
      <c r="K5" s="8"/>
      <c r="L5" s="8">
        <f>K5*((100+N5)/100)</f>
        <v>0</v>
      </c>
      <c r="M5" s="8">
        <f>J5*K5</f>
        <v>0</v>
      </c>
      <c r="N5" s="8"/>
      <c r="O5" s="8">
        <f>J5*L5</f>
        <v>0</v>
      </c>
    </row>
    <row r="6" spans="1:16" x14ac:dyDescent="0.25">
      <c r="I6" t="s">
        <v>19</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P10-szkiełka nakrywkowe</vt:lpstr>
      <vt:lpstr>P11-sterylne osłony na głowicę</vt:lpstr>
      <vt:lpstr>P12-wzierniki ginekologiczne j</vt:lpstr>
      <vt:lpstr>P13-zestaw do zbiórki moczu</vt:lpstr>
      <vt:lpstr>P14-cewniki Foley, Tieman</vt:lpstr>
      <vt:lpstr>P15-jednorazowe akcesoria do b</vt:lpstr>
      <vt:lpstr>P16-odzież do operacji- koszul</vt:lpstr>
      <vt:lpstr>P17-czepek medyczny typu beret</vt:lpstr>
      <vt:lpstr>P1-butelki do odsysania ran ty</vt:lpstr>
      <vt:lpstr>P2-dren do odsysania pola oper</vt:lpstr>
      <vt:lpstr>P3-jednorazowe podkłady medycz</vt:lpstr>
      <vt:lpstr>P4-testy urazowe</vt:lpstr>
      <vt:lpstr>P5-strzygarka chirurgiczna , o</vt:lpstr>
      <vt:lpstr>P6-cewniki do odsysania</vt:lpstr>
      <vt:lpstr>P7-sterylne pokrowce na kamery</vt:lpstr>
      <vt:lpstr>P8-zamknięty system do pobiera</vt:lpstr>
      <vt:lpstr>P9-szczoteczka do chirurgiczne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2023-10-24T05:53:47Z</dcterms:created>
  <dcterms:modified xsi:type="dcterms:W3CDTF">2023-10-24T05:55:22Z</dcterms:modified>
  <cp:category/>
</cp:coreProperties>
</file>