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mc:AlternateContent xmlns:mc="http://schemas.openxmlformats.org/markup-compatibility/2006">
    <mc:Choice Requires="x15">
      <x15ac:absPath xmlns:x15ac="http://schemas.microsoft.com/office/spreadsheetml/2010/11/ac" url="X:\Postępowania Kasia\Postepowania po 18 Pażdziernika\2024\4 PN 24 URZĄDZENIA DO ELEKTROTERAPII\(2)Dokumentacja postepowania opublikowana w portalu w dniu wszczęcia\"/>
    </mc:Choice>
  </mc:AlternateContent>
  <xr:revisionPtr revIDLastSave="0" documentId="13_ncr:1_{864D6E2E-D183-4513-A4F8-0B271606993A}" xr6:coauthVersionLast="47" xr6:coauthVersionMax="47" xr10:uidLastSave="{00000000-0000-0000-0000-000000000000}"/>
  <bookViews>
    <workbookView xWindow="-120" yWindow="-120" windowWidth="29040" windowHeight="15720" activeTab="2" xr2:uid="{00000000-000D-0000-FFFF-FFFF00000000}"/>
  </bookViews>
  <sheets>
    <sheet name="CRT" sheetId="1" r:id="rId1"/>
    <sheet name="Kardiowertery-defibrylatory" sheetId="2" r:id="rId2"/>
    <sheet name="Stymulatory" sheetId="3" r:id="rId3"/>
  </sheets>
  <calcPr calcId="181029"/>
</workbook>
</file>

<file path=xl/calcChain.xml><?xml version="1.0" encoding="utf-8"?>
<calcChain xmlns="http://schemas.openxmlformats.org/spreadsheetml/2006/main">
  <c r="L5" i="3" l="1"/>
  <c r="L6" i="3"/>
  <c r="L7" i="3"/>
  <c r="L8" i="3"/>
  <c r="O8" i="3" s="1"/>
  <c r="L9" i="3"/>
  <c r="L10" i="3"/>
  <c r="O5" i="2"/>
  <c r="O6" i="2"/>
  <c r="L5" i="2"/>
  <c r="L6" i="2"/>
  <c r="L7" i="2"/>
  <c r="O7" i="2" s="1"/>
  <c r="L4" i="2"/>
  <c r="O4" i="2" s="1"/>
  <c r="O5" i="3"/>
  <c r="M10" i="3"/>
  <c r="O10" i="3"/>
  <c r="M9" i="3"/>
  <c r="O9" i="3"/>
  <c r="M8" i="3"/>
  <c r="O7" i="3"/>
  <c r="M7" i="3"/>
  <c r="M6" i="3"/>
  <c r="O6" i="3"/>
  <c r="M5" i="3"/>
  <c r="O4" i="3"/>
  <c r="M4" i="3"/>
  <c r="L4" i="3"/>
  <c r="M7" i="2"/>
  <c r="M6" i="2"/>
  <c r="M5" i="2"/>
  <c r="M4" i="2"/>
  <c r="M10" i="1"/>
  <c r="L10" i="1"/>
  <c r="O10" i="1" s="1"/>
  <c r="M9" i="1"/>
  <c r="L9" i="1"/>
  <c r="O9" i="1" s="1"/>
  <c r="O8" i="1"/>
  <c r="M8" i="1"/>
  <c r="L8" i="1"/>
  <c r="M7" i="1"/>
  <c r="L7" i="1"/>
  <c r="O7" i="1" s="1"/>
  <c r="M6" i="1"/>
  <c r="L6" i="1"/>
  <c r="O6" i="1" s="1"/>
  <c r="M5" i="1"/>
  <c r="L5" i="1"/>
  <c r="O5" i="1" s="1"/>
  <c r="M4" i="1"/>
  <c r="L4" i="1"/>
  <c r="O4" i="1" s="1"/>
  <c r="M11" i="3" l="1"/>
  <c r="M8" i="2"/>
  <c r="O8" i="2"/>
  <c r="M11" i="1"/>
  <c r="O11" i="1"/>
  <c r="O11" i="3"/>
</calcChain>
</file>

<file path=xl/sharedStrings.xml><?xml version="1.0" encoding="utf-8"?>
<sst xmlns="http://schemas.openxmlformats.org/spreadsheetml/2006/main" count="105" uniqueCount="39">
  <si>
    <t>CRT</t>
  </si>
  <si>
    <t>LP.</t>
  </si>
  <si>
    <t>Nazwa produktu u dostawcy - pełna nazwa handlowa - 120 znaków</t>
  </si>
  <si>
    <t>Nazwa producenta</t>
  </si>
  <si>
    <t>VAT %</t>
  </si>
  <si>
    <t>312_01_08</t>
  </si>
  <si>
    <t>CRT-P
Waga poniżej 35 gramów
Żywotność przy 100% stymulacji (nast.: 60/ppm; 500 Ohmów; 2.5V/0.4 ms) – 8,7 lat
Gniazda elektrod typ IS -1/IS- 4 zależnie od zamawiającego 
Możliwość dostarczenia terapii ATP w przypadku arytmii przedsionkowej 
Automatyczny opis stanu baterii i oporności elektrody
Automatyczna zmiana trybu stymulacji w odpowiedzi na szybszy rytm przedsionków niż granicznie zaprogramowany (np. Mode Switch)
Algorytm wspierający terapię resynchronizującą w przypadku utraty synchronii przedsionkowo- komorowej 
Algorytm wspierający terapię resynchronizującą w przypadku migotania przedsionków
Algorytm optymalizujący AV delay i VV delay 
Automatyczny pomiar progu stymulacji i dostosowanie amplitudy stymulacji w każdym z kanałów 
Programowanie parametrów stymulacji odrębnie w każdym z kanałów 
Automatyczny pomiar progów stymulacji, impedancji i żywotności na każdym z wektorów stymulacji elektrody lewokomorowej czteropolowej 
Możliwość długoterminowego zapisu danych diagnostycznych oceniających stan kliniczny pacjenta 
Algorytm monitorujący poziom płynów w tkankach pacjenta 
Możliwość zaprogramowania min 10 wektorów stymulacji lewej komory w układzie IS4 
Możliwość wykonania badania całego układu (CRT-P i elektrody) MRI 1.5 Tesli 
Możliwość wykonania badania MRI 3.0 Tesle 
Możliwość zastosowania wchłanialnej kopert antybakteryjnej</t>
  </si>
  <si>
    <t>szt.</t>
  </si>
  <si>
    <t>Koszulka do kaniulizacji zatoki wieńcowej
Końcówki koszulki o różnych stopniach zagięcia oraz długościach – 90 oraz 130 stopni.
Średnica wewnętrzna 5,7 Fr
Średnica zewnętrzna 7,2 Fr
Długość 57cm oraz 65 cm</t>
  </si>
  <si>
    <t>Koszulka do zatoki wieńcowej
Dwie rózne krzywizny koszulki w zestawie
Średnica wewnętrzna 7,2 Fr
Średnica zewnętrzna 8,5 Fr
W zestawie nożyk do cięcia koszulki</t>
  </si>
  <si>
    <t>CRT-D
Waga poniżej 90 gramów
Dostarczona energia defibrylacji co najmniej 35 [J]
Żywotność przy 100% stymulacji (nast.: 60/ppm; 500 Ohmów; 2.5V/0.4 ms) - min. 5 lat
Gniazda elektrod typ IS -1/IS- 4 i DF-1/ DF-4 zależnie od zamawiającego 
Rozpoznawanie arytmii min. 2 typy - VF i VT
Algorytmy różnicujące częstoskurcz komorowy od nadkomorowego - min. 2 typy
Algorytm wykorzystujący analizę morfologii zespołów QRS do różnicowania częstoskurczu nadkomorowego od komorowego 
Automatyczny opis stanu baterii i oporności elektrody
Terapia antyarytmiczna min. 3 typy
Możliwość dostarczenia ATP z LV, RV, BiV
Ilość wyładowań w czasie jednej interwencji min. 5
Funkcja umożliwiająca dostarczenie terapii ATP podczas ładowania kondensatorów
Możliwość dyskryminacji arytmii nadkomorowych w strefie VF
Możliwość programowania czułości w celu unikania oversensingu załamka T
Możliwość dyskryminacji oversensingu załamka T bez zmiany czułości 
Automatyczna zmiana trybu stymulacji w odpowiedzi na szybszy rytm przedsionków niż granicznie zaprogramowany 
(np. Mode Switch)
Algorytm wspierający terapię resynchronizującą w przypadku utraty synchronii przedsionkowo- komorowej 
Algorytm wspierający terapię resynchronizującą w przypadku migotania przedsionków
Algorytm optymalizujący AV delay i VV delay 
Możliwość długoterminowego zapisu danych diagnostycznych oceniających stan kliniczny pacjenta 
Co najmniej 2 kanały zapisu EGM
Całkowita długość zapisu EGM jednokanałowego 
Możliwość programowalnego wyłączenia obudowy urządzenia z obwodu wysokonapięciowego
Gwarantowany czas ładowania kondensatorów do maksymalnej energii poniżej 10s. przez cały okres pracy urządzenia do osiągnięcia ERI
Możliwość programowania strefy FVT w strefie VF oraz w strefie VT
Automatyczna sygnalizacja ERI (sygnał emitowany przez wszczepione urządzenie informujący pacjenta)
Automatyczna sygnalizacja uszkodzenia elektrody (sygnał emitowany przez wszczepione urządzenie informujący pacjenta)
Automatyczny pomiar parametrów (impedancji, progu stymulacji, żywotności)na wszystkich wektorach elektrody czteropolowej lewokomorowej 
Bezprzewodowa komunikacja z programatorem 
Możliwość zastosowania wchłanialnej koperty antybakteryjnej
Możliwość wykonania badania MRI 1.5 Tesli 
Możliwość wykonania badania MRI 3.0 Tesle</t>
  </si>
  <si>
    <t>Elektroda lewokomorowa „ over the wire” IS1/IS4 o minimum 2 krzywiznach (kompatybilna z CRT-D) 
Możliwość wykonania MRI w polu o indukcyjności co najmniej 1.5 tesli 
Możliwość zaprogramowania co najmniej 10 wektorów stymulacji lewej komory w układzie IS4 
Możliwość zaprogramowania min 14 wektorów stymulacji lewej komory w układzie IS4</t>
  </si>
  <si>
    <t>zestaw do kontrastowania</t>
  </si>
  <si>
    <t>Koszulka do kaniulizacji zatoki wieńcowej</t>
  </si>
  <si>
    <t>Razem</t>
  </si>
  <si>
    <t>Kardiowertery-defibrylatory</t>
  </si>
  <si>
    <t>Nóż plazmowy-
10 trybów cięcia monopolarnego, w tym tryby 1-5 umożliwiające cięcie skóry (od 0,5 do 50 W i 10-500 O)
10 trybów koagulacji monopolarnej, dotykowej
Praca w temperaturze od 40°C do 170°C
Izolacja termiczna ostrza TPS (Thermal Protection Shield)
Plazma generowana jest na zewnętrznej krawędzi ostrza (0,05% powierzchni), grubość krawędzi tnącej 12,5 μm
Nóż jest pakowany sterylnie, jest produktem jednorazowym z kablem zasilającym i wtyczką.</t>
  </si>
  <si>
    <t>Kardiowerter-defibrylator jednojamowy-Waga -77g
Objętość - 33 ml
Dostarczana energia defibrylacji w pierwszej terapii – dostępne min 36J
Gniazda elektrody defibrylującej DF-1/DF-4
Możliwośc terapii stymulującej antyarytmicznej przed i w trakcie ładowania kondensatorów.
Minimum trzy typy rozpoznawania arytmii.
Terapia stymulująca antyarytmiczna w strefie VF
Algorytm różnicujący załamek T od zespołu QRS.
Minimum dwa algorytmy różnicujące arytmie nadkomorowe.
Algorytm różnicujący zakłucenia zewnętrzne od uszkodzeń elektrody.
Możliwość przeprogramowania wyczówania w kanale komorowym.
Automatyczna sygnalizacja dźwiękowa wyczerpania baterii urządzenia.
Tachogram odstępów RR przezd i po terapii.
Algorytm pozwalający na wykrywanie arytmii nadkomorowych/ migotania przedsionków/ na zasadzie analizy zmienności długości cyklu komorowego w oparciu o sygnał wykrywania przez kardiowerter za pomocą standardowej elektrody defibrylującej.
Bezprzewodowa komunikacja pomiędzy programatorem a wszczepionym urządzeniem.
Możliwość dyskryminacji arytmii w strefie VF.
Możliwość dostarczenia elektrody podskórnej.
Możliwość dostarczenie noża plazmowego do bezpiecznej wymiany urządzenia.</t>
  </si>
  <si>
    <t>Kardiowerter-defibrylator dwujamowy Waga -77g DDMC3D1 i 78g DDMC3D4
Objętość - 33 ml DDMC3D1 i 34ml DDMC3D4
Dostarczana energia defibrylacji w pierwszej terapii – dostępne min 36J
Gniazda elektrody defibrylującej DF-1/DF-4
Dostarczanie terapii ATP w strefie VF w trakcie ładowania kondensatorów.
Zapis IEGM przed, w trakcie i po epizodzie arytmii.
Możliwość wykonania MRI w 1,5 T oraz 3 T  bez obszarów wykluczeń.
Automatyczne przełączanie terapii ATP w strefie VF pomiędzy schematem ATP przed ładowaniem kondensatorów i ATP w trakcie ładowania kondensatorów.
Możliwość dyskryminacji arytmii w strefie VF.
Możliwość dostarczenia elektrody podskórnej.
Bezprzewodowa komunikacja pomiędzy programatorem a wszczepionym urządzeniem.
Możliwość dostarczenie noża plazmowego do bezpiecznej wymiany urządzenia.</t>
  </si>
  <si>
    <t>Elektroda defibrylująca-Różne długości elektrody do wyboru.
Łączniki IS-1/DF1/DF-4
Elektroda jest bipolarna
Uwalnia steryd
Możliwośc zastosowania jednego lub dwóch pierścieni defibrylujących</t>
  </si>
  <si>
    <t>Stymulatory</t>
  </si>
  <si>
    <t>zestaw do wprowadzania elektrod</t>
  </si>
  <si>
    <t>Stymulator dwujamowy-Rok produkcji – nie wcześniej niż 2023
Tryby stymulacji  DDDR;  DDD;  DDIR;  DDI;  DOO;  VVIR;  VVI;  VOO;  AAIR;  AAI
Ważność sterylizacji stymulatora – min. 12 miesięcy
Minimalny czas pracy przy nastawach nominalnych – 10,2 lat
Waga stymulatora – 27,1 g
Długość zapisów IEGM - 48 sek
Możliwość wykonania badania elektrofizjologicznego wszczepionym stymulatorem
Automatyczne dostosowanie progu stymulacji w komorze  i w przedsionku.
 Automatyczne dostosowanie czułości w przedsionku i komorze
Algorytmy prewencyjne dla częstoskurczów przedsionkowych  &gt; 2
Graficznie przedstawione informacje kliniczne dotyczące AT/AF aktualizowane codziennie
System pozwalający na skanowanie chorego za pomocą badań diagnostycznych opartych o rezonans magnetyczny 1,5 T oraz 3 T, bez obszarów wykluczenia.
System pozwalający na skanowanie chorego za pomocą badań diagnostycznych opartych o rezonans magnetyczny 1,5 T oraz 3 T, bez obszarów wykluczenia.
Program dedykowany do zespołu wazowagalnego narzucający stymulację w odpowiedzi na nagły spadek częstości rytmu
Algorytm promujący przewodzenie przedsionkowo – komorowe drogą fizjologiczną
Funkcja automatycznie określająca komorowy próg stymulacji i automatycznie dostosowująca parametry stymulacji komorowej
Funkcja automatycznie określająca przedsionkowy próg stymulacji i automatycznie dostosowująca parametry stymulacji przedsionkowej
Funkcja automatycznie oceniająca wartość potencjału komorowego i automatycznie dostosowująca parametry sensingu komorowego
Funkcja automatycznie oceniająca wartość potencjału przedsionkowego i automatycznie dostosowująca parametry sensingu przedsionkowego
Funkcje automatycznie monitorujące parametry stymulacji,
wykrywania oraz wszczepionych elektrod
50% stymulatorów z funkcją MVP
Czułość przedsionkowa 0,18-4 mV
Czułość komorowa 1-11,2 mV
Amplituda impulsu przedsionkowego i komorowego od 0,5-7,5 V
Szerokość impulsu przedsionkowego i komorowego od 0,12 – 1,5 ms
Możliwośc zastosowania wchłanialnej koperty antybakteryjnej</t>
  </si>
  <si>
    <t>Elektrody do stymulacji-Elektrody aktywne i pasywne - do wyboru, kształt  proste i „J” - do wyboru, max. 7Fr wew.
Elektrody uwalniające steryd.
Długość 45, 52, 58 cm - do wyboru.</t>
  </si>
  <si>
    <t>Elektrody do stymulacji pęczka Hisa</t>
  </si>
  <si>
    <t>Koszulka prowadząca z dodatkowym zagięciem do wprowadzania elektrody do stymulacji pęczka Hisa</t>
  </si>
  <si>
    <t>Nożyk do rozciania koszulki</t>
  </si>
  <si>
    <t xml:space="preserve">Nazwa wykonawcy </t>
  </si>
  <si>
    <t>Indeks produktu u zamawiającego</t>
  </si>
  <si>
    <t xml:space="preserve">Przedmiot zakupu </t>
  </si>
  <si>
    <t>Indeks produktu u dostawcy                                                - 20 znaków</t>
  </si>
  <si>
    <t xml:space="preserve">Zamawiana jednostka miary                              </t>
  </si>
  <si>
    <t>Oferowana wielkość opakowania</t>
  </si>
  <si>
    <t>Ilość zamawianych jednostek miary</t>
  </si>
  <si>
    <t>Cena jednostki miary                             netto [zł]</t>
  </si>
  <si>
    <t>Cena jednostki miary                   brutto [zł]</t>
  </si>
  <si>
    <t>Stymulator jednojamowy-Rok produkcji nie wcześniej niż 2023
Żywotność stymulatora min 8 lat (nastawy nominalne)
Żywotność stymulatora powyżej 8 lat,Waga  21,5 g
Możliwość wykonania antyarytmicznej stymulacji (EPS) stymulatorem
Częstość stymulacji min. 30-150/min,Częstość stymulacji &gt; 150/min
Amplituda impulsu min. zakres 0.5-7.5 mV
Szerokość impulsu (A/V), min. zakres 0.25-1.0
Szerokość  impulsu A/V ponad 1.0
Czułość komorowa - co najmniej w zakresie 1.0-7.5 [mV]
Czułość przedsionkowa poniżej 0.2
Czułość przedsionkowa - co najmniej w zakresie 0.4 -4.0 [mV]
Okres refrakcji A/V min. zakres 200-400
Możliwość zaprogramowanie refrakcji V powyżej 400
Możliwość zaprogramowania refrakcji V poniżej 200
Funkcja rate response z programowaniem sensora w zakresie czułości, progu, szybkości narastania i spadku częstości stymulacji. Automatyczna optymalizacja funkcji rate response (R)
Polarność stymulacji (A/V), unipolarny, bipolarny 
Polarność czułości (A/V), unipolarny, bipolarny 
Algorytm dostosowujący energię impulsu do każdego pobudzenia
Możliwość zróżnicowania częstości podstawowego rytmu stymulacji na okres aktywności/spoczynku pacjenta
Funkcja automatycznie określająca komorowy próg stymulacji i automatycznie dostosowująca parametry stymulacji komorowej do wyniku pomiarów
Automatyczna zmiana czułości przedsionek – komora
Histereza częstości rytmu
Graficzne przedstawienie epizodów tachykardii
Możliwość ręcznego i automatycznego określenia progu stymulacji (A/V)
Możliwość ręcznego i automatycznego określenia czułości (A/V)
Rejestrowanie trendów oporności elektrod przez cały okres życia urządzenia
Możliwość automatycznego przełączania polarności w przypadku przekroczenia zaprogramowanego zakresu impedancji elektrod
Algorytm umożliwiający automatycznewykrywanie polarności elektrod i automatyczną aktywację podstawowych funkcji stymulatora
Gniazdo elektrod IS-1
Możliwość wykonania badania MRI w zakresie 1,5 do 3 Tesle bez stref wykluczeń
Możliwość zastosowania wchłanialnej koperty antybakteryjnej</t>
  </si>
  <si>
    <r>
      <t xml:space="preserve">Wartość                        netto [zł]     </t>
    </r>
    <r>
      <rPr>
        <b/>
        <sz val="11"/>
        <color rgb="FFFF0000"/>
        <rFont val="Arial"/>
        <family val="2"/>
        <charset val="238"/>
      </rPr>
      <t>(kol. 10 x 11)</t>
    </r>
  </si>
  <si>
    <r>
      <t xml:space="preserve">Wartość                        brutto [zł]        </t>
    </r>
    <r>
      <rPr>
        <b/>
        <sz val="11"/>
        <color rgb="FFFF0000"/>
        <rFont val="Arial"/>
        <family val="2"/>
        <charset val="238"/>
      </rPr>
      <t>(kol. 10 x 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</si>
</sst>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7" x14ac:knownFonts="1">
    <font>
      <sz val="11"/>
      <color rgb="FF000000"/>
      <name val="Calibri"/>
    </font>
    <font>
      <b/>
      <sz val="14"/>
      <color rgb="FF000000"/>
      <name val="Calibri"/>
    </font>
    <font>
      <b/>
      <sz val="11"/>
      <color rgb="FF000000"/>
      <name val="Arial"/>
      <family val="2"/>
      <charset val="238"/>
    </font>
    <font>
      <b/>
      <sz val="10"/>
      <color rgb="FF000000"/>
      <name val="Arial"/>
      <family val="2"/>
      <charset val="238"/>
    </font>
    <font>
      <sz val="11"/>
      <color rgb="FF000000"/>
      <name val="Calibri"/>
      <family val="2"/>
      <charset val="238"/>
    </font>
    <font>
      <sz val="9"/>
      <color rgb="FF000000"/>
      <name val="Calibri"/>
      <family val="2"/>
      <charset val="238"/>
    </font>
    <font>
      <b/>
      <sz val="11"/>
      <color rgb="FFFF0000"/>
      <name val="Arial"/>
      <family val="2"/>
      <charset val="238"/>
    </font>
  </fonts>
  <fills count="3">
    <fill>
      <patternFill patternType="none"/>
    </fill>
    <fill>
      <patternFill patternType="gray125"/>
    </fill>
    <fill>
      <patternFill patternType="solid">
        <fgColor rgb="FFDDD9C3"/>
        <bgColor rgb="FFC0C0C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9">
    <xf numFmtId="0" fontId="0" fillId="0" borderId="0" xfId="0"/>
    <xf numFmtId="0" fontId="1" fillId="0" borderId="0" xfId="0" applyFont="1" applyAlignment="1">
      <alignment horizontal="centerContinuous"/>
    </xf>
    <xf numFmtId="0" fontId="0" fillId="0" borderId="1" xfId="0" applyBorder="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applyAlignment="1">
      <alignment horizontal="center" wrapText="1"/>
    </xf>
    <xf numFmtId="0" fontId="0" fillId="0" borderId="0" xfId="0" applyAlignment="1">
      <alignment horizontal="centerContinuous"/>
    </xf>
    <xf numFmtId="0" fontId="2" fillId="2" borderId="2" xfId="0" applyFont="1" applyFill="1" applyBorder="1" applyAlignment="1" applyProtection="1">
      <alignment horizontal="center" vertical="top" wrapText="1"/>
      <protection locked="0"/>
    </xf>
    <xf numFmtId="0" fontId="3" fillId="2" borderId="2" xfId="0" applyFont="1" applyFill="1" applyBorder="1" applyAlignment="1" applyProtection="1">
      <alignment horizontal="left" vertical="top" wrapText="1"/>
      <protection locked="0"/>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4" fillId="0" borderId="0" xfId="0" applyFont="1" applyAlignment="1">
      <alignment vertical="top" wrapText="1"/>
    </xf>
    <xf numFmtId="0" fontId="5" fillId="0" borderId="1" xfId="0" applyFont="1" applyBorder="1" applyAlignment="1">
      <alignment horizontal="center" vertical="top" wrapText="1"/>
    </xf>
    <xf numFmtId="0" fontId="5" fillId="0" borderId="0" xfId="0" applyFont="1" applyAlignment="1">
      <alignment vertical="top" wrapText="1"/>
    </xf>
    <xf numFmtId="0" fontId="5" fillId="0" borderId="1" xfId="0" applyFont="1" applyBorder="1" applyAlignment="1">
      <alignment horizontal="centerContinuous" vertical="top" wrapText="1"/>
    </xf>
    <xf numFmtId="0" fontId="0" fillId="0" borderId="0" xfId="0" applyProtection="1">
      <protection locked="0"/>
    </xf>
    <xf numFmtId="0" fontId="1" fillId="0" borderId="0" xfId="0" applyFont="1" applyAlignment="1" applyProtection="1">
      <alignment horizontal="centerContinuous"/>
      <protection locked="0"/>
    </xf>
    <xf numFmtId="0" fontId="4" fillId="0" borderId="0" xfId="0" applyFont="1" applyAlignment="1" applyProtection="1">
      <alignment vertical="top" wrapText="1"/>
      <protection locked="0"/>
    </xf>
    <xf numFmtId="0" fontId="0" fillId="0" borderId="1" xfId="0" applyBorder="1" applyAlignment="1" applyProtection="1">
      <alignment horizontal="centerContinuous"/>
      <protection locked="0"/>
    </xf>
    <xf numFmtId="0" fontId="0" fillId="0" borderId="1" xfId="0" applyBorder="1" applyAlignment="1" applyProtection="1">
      <alignment horizontal="center"/>
      <protection locked="0"/>
    </xf>
    <xf numFmtId="0" fontId="0" fillId="0" borderId="1" xfId="0" applyBorder="1" applyAlignment="1" applyProtection="1">
      <alignment horizontal="center" wrapText="1"/>
      <protection locked="0"/>
    </xf>
    <xf numFmtId="164" fontId="0" fillId="0" borderId="1" xfId="0" applyNumberFormat="1" applyBorder="1" applyAlignment="1" applyProtection="1">
      <alignment horizontal="center"/>
      <protection locked="0"/>
    </xf>
    <xf numFmtId="0" fontId="5" fillId="0" borderId="1" xfId="0" applyFont="1" applyBorder="1" applyAlignment="1" applyProtection="1">
      <alignment horizontal="center" wrapText="1"/>
      <protection locked="0"/>
    </xf>
    <xf numFmtId="0" fontId="0" fillId="0" borderId="0" xfId="0" applyAlignment="1" applyProtection="1">
      <alignment horizontal="centerContinuous"/>
      <protection locked="0"/>
    </xf>
    <xf numFmtId="0" fontId="0" fillId="0" borderId="0" xfId="0" applyProtection="1"/>
    <xf numFmtId="0" fontId="2" fillId="2" borderId="2" xfId="0" applyFont="1" applyFill="1" applyBorder="1" applyAlignment="1" applyProtection="1">
      <alignment horizontal="center" vertical="top" wrapText="1"/>
    </xf>
    <xf numFmtId="0" fontId="0" fillId="0" borderId="1" xfId="0" applyBorder="1" applyAlignment="1" applyProtection="1">
      <alignment horizontal="centerContinuous"/>
    </xf>
    <xf numFmtId="164" fontId="0" fillId="0" borderId="1" xfId="0" applyNumberFormat="1" applyBorder="1" applyAlignment="1" applyProtection="1">
      <alignment horizontal="center"/>
    </xf>
    <xf numFmtId="0" fontId="2" fillId="2" borderId="3" xfId="0" applyFont="1" applyFill="1" applyBorder="1" applyAlignment="1" applyProtection="1">
      <alignment horizontal="center" vertical="top"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
  <sheetViews>
    <sheetView topLeftCell="D6" zoomScale="80" zoomScaleNormal="80" workbookViewId="0">
      <selection activeCell="K4" sqref="K4:K10"/>
    </sheetView>
  </sheetViews>
  <sheetFormatPr defaultRowHeight="15" x14ac:dyDescent="0.25"/>
  <cols>
    <col min="1" max="1" width="4.5703125" style="15" customWidth="1"/>
    <col min="2" max="2" width="13.85546875" style="15" customWidth="1"/>
    <col min="3" max="3" width="12.28515625" style="15" customWidth="1"/>
    <col min="4" max="4" width="168" style="15" customWidth="1"/>
    <col min="5" max="5" width="18" style="15" customWidth="1"/>
    <col min="6" max="6" width="19.85546875" style="15" customWidth="1"/>
    <col min="7" max="7" width="13.140625" style="15" customWidth="1"/>
    <col min="8" max="8" width="9.42578125" style="15" customWidth="1"/>
    <col min="9" max="9" width="12.85546875" style="15" customWidth="1"/>
    <col min="10" max="10" width="14" style="15" customWidth="1"/>
    <col min="11" max="11" width="12.7109375" style="15" customWidth="1"/>
    <col min="12" max="12" width="12.5703125" style="24" customWidth="1"/>
    <col min="13" max="13" width="15.140625" style="24" customWidth="1"/>
    <col min="14" max="14" width="7" style="15" customWidth="1"/>
    <col min="15" max="15" width="17.42578125" style="24" customWidth="1"/>
    <col min="16" max="16384" width="9.140625" style="15"/>
  </cols>
  <sheetData>
    <row r="1" spans="1:16" ht="18.75" x14ac:dyDescent="0.3">
      <c r="F1" s="16" t="s">
        <v>0</v>
      </c>
    </row>
    <row r="2" spans="1:16" s="17" customFormat="1" ht="60" x14ac:dyDescent="0.25">
      <c r="A2" s="7" t="s">
        <v>1</v>
      </c>
      <c r="B2" s="7" t="s">
        <v>27</v>
      </c>
      <c r="C2" s="7" t="s">
        <v>28</v>
      </c>
      <c r="D2" s="8" t="s">
        <v>29</v>
      </c>
      <c r="E2" s="7" t="s">
        <v>30</v>
      </c>
      <c r="F2" s="7" t="s">
        <v>2</v>
      </c>
      <c r="G2" s="7" t="s">
        <v>3</v>
      </c>
      <c r="H2" s="7" t="s">
        <v>31</v>
      </c>
      <c r="I2" s="7" t="s">
        <v>32</v>
      </c>
      <c r="J2" s="7" t="s">
        <v>33</v>
      </c>
      <c r="K2" s="7" t="s">
        <v>34</v>
      </c>
      <c r="L2" s="25" t="s">
        <v>35</v>
      </c>
      <c r="M2" s="25" t="s">
        <v>37</v>
      </c>
      <c r="N2" s="7" t="s">
        <v>4</v>
      </c>
      <c r="O2" s="28" t="s">
        <v>38</v>
      </c>
    </row>
    <row r="3" spans="1:16" x14ac:dyDescent="0.25">
      <c r="A3" s="18">
        <v>1</v>
      </c>
      <c r="B3" s="18">
        <v>2</v>
      </c>
      <c r="C3" s="18">
        <v>3</v>
      </c>
      <c r="D3" s="18">
        <v>4</v>
      </c>
      <c r="E3" s="18">
        <v>5</v>
      </c>
      <c r="F3" s="18">
        <v>6</v>
      </c>
      <c r="G3" s="18">
        <v>7</v>
      </c>
      <c r="H3" s="18">
        <v>8</v>
      </c>
      <c r="I3" s="18">
        <v>9</v>
      </c>
      <c r="J3" s="18">
        <v>10</v>
      </c>
      <c r="K3" s="18">
        <v>11</v>
      </c>
      <c r="L3" s="26">
        <v>12</v>
      </c>
      <c r="M3" s="26">
        <v>13</v>
      </c>
      <c r="N3" s="18">
        <v>14</v>
      </c>
      <c r="O3" s="26">
        <v>15</v>
      </c>
    </row>
    <row r="4" spans="1:16" ht="285" x14ac:dyDescent="0.25">
      <c r="A4" s="19">
        <v>1</v>
      </c>
      <c r="B4" s="19"/>
      <c r="C4" s="19" t="s">
        <v>5</v>
      </c>
      <c r="D4" s="20" t="s">
        <v>6</v>
      </c>
      <c r="E4" s="19"/>
      <c r="F4" s="19"/>
      <c r="G4" s="19"/>
      <c r="H4" s="19" t="s">
        <v>7</v>
      </c>
      <c r="I4" s="19"/>
      <c r="J4" s="21">
        <v>5</v>
      </c>
      <c r="K4" s="21"/>
      <c r="L4" s="27">
        <f t="shared" ref="L4:L10" si="0">K4*((100+N4)/100)</f>
        <v>0</v>
      </c>
      <c r="M4" s="27">
        <f t="shared" ref="M4:M10" si="1">J4*K4</f>
        <v>0</v>
      </c>
      <c r="N4" s="21"/>
      <c r="O4" s="27">
        <f t="shared" ref="O4:O10" si="2">J4*L4</f>
        <v>0</v>
      </c>
    </row>
    <row r="5" spans="1:16" ht="90" x14ac:dyDescent="0.25">
      <c r="A5" s="19">
        <v>2</v>
      </c>
      <c r="B5" s="19"/>
      <c r="C5" s="19" t="s">
        <v>5</v>
      </c>
      <c r="D5" s="20" t="s">
        <v>8</v>
      </c>
      <c r="E5" s="19"/>
      <c r="F5" s="19"/>
      <c r="G5" s="19"/>
      <c r="H5" s="19" t="s">
        <v>7</v>
      </c>
      <c r="I5" s="19"/>
      <c r="J5" s="21">
        <v>5</v>
      </c>
      <c r="K5" s="21"/>
      <c r="L5" s="27">
        <f t="shared" si="0"/>
        <v>0</v>
      </c>
      <c r="M5" s="27">
        <f t="shared" si="1"/>
        <v>0</v>
      </c>
      <c r="N5" s="21"/>
      <c r="O5" s="27">
        <f t="shared" si="2"/>
        <v>0</v>
      </c>
    </row>
    <row r="6" spans="1:16" ht="90" x14ac:dyDescent="0.25">
      <c r="A6" s="19">
        <v>3</v>
      </c>
      <c r="B6" s="19"/>
      <c r="C6" s="19" t="s">
        <v>5</v>
      </c>
      <c r="D6" s="20" t="s">
        <v>9</v>
      </c>
      <c r="E6" s="19"/>
      <c r="F6" s="19"/>
      <c r="G6" s="19"/>
      <c r="H6" s="19" t="s">
        <v>7</v>
      </c>
      <c r="I6" s="19"/>
      <c r="J6" s="21">
        <v>5</v>
      </c>
      <c r="K6" s="21"/>
      <c r="L6" s="27">
        <f t="shared" si="0"/>
        <v>0</v>
      </c>
      <c r="M6" s="27">
        <f t="shared" si="1"/>
        <v>0</v>
      </c>
      <c r="N6" s="21"/>
      <c r="O6" s="27">
        <f t="shared" si="2"/>
        <v>0</v>
      </c>
    </row>
    <row r="7" spans="1:16" ht="408.75" x14ac:dyDescent="0.25">
      <c r="A7" s="19">
        <v>4</v>
      </c>
      <c r="B7" s="19"/>
      <c r="C7" s="19" t="s">
        <v>5</v>
      </c>
      <c r="D7" s="22" t="s">
        <v>10</v>
      </c>
      <c r="E7" s="19"/>
      <c r="F7" s="19"/>
      <c r="G7" s="19"/>
      <c r="H7" s="19" t="s">
        <v>7</v>
      </c>
      <c r="I7" s="19"/>
      <c r="J7" s="21">
        <v>15</v>
      </c>
      <c r="K7" s="21"/>
      <c r="L7" s="27">
        <f t="shared" si="0"/>
        <v>0</v>
      </c>
      <c r="M7" s="27">
        <f t="shared" si="1"/>
        <v>0</v>
      </c>
      <c r="N7" s="21"/>
      <c r="O7" s="27">
        <f t="shared" si="2"/>
        <v>0</v>
      </c>
    </row>
    <row r="8" spans="1:16" ht="60" x14ac:dyDescent="0.25">
      <c r="A8" s="19">
        <v>5</v>
      </c>
      <c r="B8" s="19"/>
      <c r="C8" s="19" t="s">
        <v>5</v>
      </c>
      <c r="D8" s="20" t="s">
        <v>11</v>
      </c>
      <c r="E8" s="19"/>
      <c r="F8" s="19"/>
      <c r="G8" s="19"/>
      <c r="H8" s="19" t="s">
        <v>7</v>
      </c>
      <c r="I8" s="19"/>
      <c r="J8" s="21">
        <v>20</v>
      </c>
      <c r="K8" s="21"/>
      <c r="L8" s="27">
        <f t="shared" si="0"/>
        <v>0</v>
      </c>
      <c r="M8" s="27">
        <f t="shared" si="1"/>
        <v>0</v>
      </c>
      <c r="N8" s="21"/>
      <c r="O8" s="27">
        <f t="shared" si="2"/>
        <v>0</v>
      </c>
    </row>
    <row r="9" spans="1:16" x14ac:dyDescent="0.25">
      <c r="A9" s="19">
        <v>6</v>
      </c>
      <c r="B9" s="19"/>
      <c r="C9" s="19" t="s">
        <v>5</v>
      </c>
      <c r="D9" s="20" t="s">
        <v>12</v>
      </c>
      <c r="E9" s="19"/>
      <c r="F9" s="19"/>
      <c r="G9" s="19"/>
      <c r="H9" s="19" t="s">
        <v>7</v>
      </c>
      <c r="I9" s="19"/>
      <c r="J9" s="21">
        <v>20</v>
      </c>
      <c r="K9" s="21"/>
      <c r="L9" s="27">
        <f t="shared" si="0"/>
        <v>0</v>
      </c>
      <c r="M9" s="27">
        <f t="shared" si="1"/>
        <v>0</v>
      </c>
      <c r="N9" s="21"/>
      <c r="O9" s="27">
        <f t="shared" si="2"/>
        <v>0</v>
      </c>
    </row>
    <row r="10" spans="1:16" x14ac:dyDescent="0.25">
      <c r="A10" s="19">
        <v>7</v>
      </c>
      <c r="B10" s="19"/>
      <c r="C10" s="19" t="s">
        <v>5</v>
      </c>
      <c r="D10" s="20" t="s">
        <v>13</v>
      </c>
      <c r="E10" s="19"/>
      <c r="F10" s="19"/>
      <c r="G10" s="19"/>
      <c r="H10" s="19" t="s">
        <v>7</v>
      </c>
      <c r="I10" s="19"/>
      <c r="J10" s="21">
        <v>15</v>
      </c>
      <c r="K10" s="21"/>
      <c r="L10" s="27">
        <f t="shared" si="0"/>
        <v>0</v>
      </c>
      <c r="M10" s="27">
        <f t="shared" si="1"/>
        <v>0</v>
      </c>
      <c r="N10" s="21"/>
      <c r="O10" s="27">
        <f t="shared" si="2"/>
        <v>0</v>
      </c>
    </row>
    <row r="11" spans="1:16" x14ac:dyDescent="0.25">
      <c r="I11" s="15" t="s">
        <v>14</v>
      </c>
      <c r="J11" s="21"/>
      <c r="K11" s="21"/>
      <c r="L11" s="27"/>
      <c r="M11" s="27">
        <f>SUM(M4:M10)</f>
        <v>0</v>
      </c>
      <c r="N11" s="21"/>
      <c r="O11" s="27">
        <f>SUM(O4:O10)</f>
        <v>0</v>
      </c>
      <c r="P11" s="23"/>
    </row>
  </sheetData>
  <sheetProtection sheet="1" objects="1" scenarios="1"/>
  <dataValidations count="1">
    <dataValidation type="whole" allowBlank="1" showInputMessage="1" showErrorMessage="1" promptTitle="Tylko liczby" prompt="0,5,8 lub 23" sqref="N1:N1048576" xr:uid="{31C0E2CB-C563-4111-BD52-35BA3F8EFA93}">
      <formula1>0</formula1>
      <formula2>23</formula2>
    </dataValidation>
  </dataValidations>
  <pageMargins left="0.25" right="0.25" top="0.75" bottom="0.75" header="0.3" footer="0.3"/>
  <pageSetup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1"/>
  <sheetViews>
    <sheetView topLeftCell="E1" zoomScale="85" zoomScaleNormal="85" workbookViewId="0">
      <selection activeCell="R4" sqref="R4"/>
    </sheetView>
  </sheetViews>
  <sheetFormatPr defaultRowHeight="15" x14ac:dyDescent="0.25"/>
  <cols>
    <col min="1" max="1" width="4.5703125" customWidth="1"/>
    <col min="2" max="2" width="13.85546875" customWidth="1"/>
    <col min="3" max="3" width="12.28515625" customWidth="1"/>
    <col min="4" max="4" width="168"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style="15" customWidth="1"/>
    <col min="15" max="15" width="17.42578125" customWidth="1"/>
  </cols>
  <sheetData>
    <row r="1" spans="1:16" ht="18.75" x14ac:dyDescent="0.3">
      <c r="F1" s="1" t="s">
        <v>15</v>
      </c>
    </row>
    <row r="2" spans="1:16" s="11" customFormat="1" ht="60" x14ac:dyDescent="0.25">
      <c r="A2" s="7" t="s">
        <v>1</v>
      </c>
      <c r="B2" s="7" t="s">
        <v>27</v>
      </c>
      <c r="C2" s="7" t="s">
        <v>28</v>
      </c>
      <c r="D2" s="8" t="s">
        <v>29</v>
      </c>
      <c r="E2" s="7" t="s">
        <v>30</v>
      </c>
      <c r="F2" s="7" t="s">
        <v>2</v>
      </c>
      <c r="G2" s="7" t="s">
        <v>3</v>
      </c>
      <c r="H2" s="7" t="s">
        <v>31</v>
      </c>
      <c r="I2" s="7" t="s">
        <v>32</v>
      </c>
      <c r="J2" s="7" t="s">
        <v>33</v>
      </c>
      <c r="K2" s="7" t="s">
        <v>34</v>
      </c>
      <c r="L2" s="9" t="s">
        <v>35</v>
      </c>
      <c r="M2" s="9" t="s">
        <v>37</v>
      </c>
      <c r="N2" s="7" t="s">
        <v>4</v>
      </c>
      <c r="O2" s="10" t="s">
        <v>38</v>
      </c>
    </row>
    <row r="3" spans="1:16" x14ac:dyDescent="0.25">
      <c r="A3" s="2">
        <v>1</v>
      </c>
      <c r="B3" s="2">
        <v>2</v>
      </c>
      <c r="C3" s="2">
        <v>3</v>
      </c>
      <c r="D3" s="2">
        <v>4</v>
      </c>
      <c r="E3" s="2">
        <v>5</v>
      </c>
      <c r="F3" s="2">
        <v>6</v>
      </c>
      <c r="G3" s="2">
        <v>7</v>
      </c>
      <c r="H3" s="2">
        <v>8</v>
      </c>
      <c r="I3" s="2">
        <v>9</v>
      </c>
      <c r="J3" s="2">
        <v>10</v>
      </c>
      <c r="K3" s="2">
        <v>11</v>
      </c>
      <c r="L3" s="2">
        <v>12</v>
      </c>
      <c r="M3" s="2">
        <v>13</v>
      </c>
      <c r="N3" s="18">
        <v>14</v>
      </c>
      <c r="O3" s="2">
        <v>15</v>
      </c>
    </row>
    <row r="4" spans="1:16" ht="180" x14ac:dyDescent="0.25">
      <c r="A4" s="3">
        <v>8</v>
      </c>
      <c r="B4" s="3"/>
      <c r="C4" s="3" t="s">
        <v>5</v>
      </c>
      <c r="D4" s="5" t="s">
        <v>16</v>
      </c>
      <c r="E4" s="3"/>
      <c r="F4" s="3"/>
      <c r="G4" s="3"/>
      <c r="H4" s="3" t="s">
        <v>7</v>
      </c>
      <c r="I4" s="3"/>
      <c r="J4" s="4">
        <v>1</v>
      </c>
      <c r="K4" s="4"/>
      <c r="L4" s="4">
        <f>K4*((100+N5)/100)</f>
        <v>0</v>
      </c>
      <c r="M4" s="4">
        <f>J4*K4</f>
        <v>0</v>
      </c>
      <c r="N4" s="21"/>
      <c r="O4" s="4">
        <f>J4*L4</f>
        <v>0</v>
      </c>
    </row>
    <row r="5" spans="1:16" ht="285" x14ac:dyDescent="0.25">
      <c r="A5" s="3">
        <v>9</v>
      </c>
      <c r="B5" s="3"/>
      <c r="C5" s="3" t="s">
        <v>5</v>
      </c>
      <c r="D5" s="5" t="s">
        <v>17</v>
      </c>
      <c r="E5" s="3"/>
      <c r="F5" s="3"/>
      <c r="G5" s="3"/>
      <c r="H5" s="3" t="s">
        <v>7</v>
      </c>
      <c r="I5" s="3"/>
      <c r="J5" s="4">
        <v>20</v>
      </c>
      <c r="K5" s="4"/>
      <c r="L5" s="4">
        <f t="shared" ref="L5:L7" si="0">K5*((100+N6)/100)</f>
        <v>0</v>
      </c>
      <c r="M5" s="4">
        <f>J5*K5</f>
        <v>0</v>
      </c>
      <c r="N5" s="21"/>
      <c r="O5" s="4">
        <f t="shared" ref="O5:O8" si="1">J5*L5</f>
        <v>0</v>
      </c>
    </row>
    <row r="6" spans="1:16" ht="180" x14ac:dyDescent="0.25">
      <c r="A6" s="3">
        <v>10</v>
      </c>
      <c r="B6" s="3"/>
      <c r="C6" s="3" t="s">
        <v>5</v>
      </c>
      <c r="D6" s="5" t="s">
        <v>18</v>
      </c>
      <c r="E6" s="3"/>
      <c r="F6" s="3"/>
      <c r="G6" s="3"/>
      <c r="H6" s="3" t="s">
        <v>7</v>
      </c>
      <c r="I6" s="3"/>
      <c r="J6" s="4">
        <v>5</v>
      </c>
      <c r="K6" s="4"/>
      <c r="L6" s="4">
        <f t="shared" si="0"/>
        <v>0</v>
      </c>
      <c r="M6" s="4">
        <f>J6*K6</f>
        <v>0</v>
      </c>
      <c r="N6" s="21"/>
      <c r="O6" s="4">
        <f t="shared" si="1"/>
        <v>0</v>
      </c>
    </row>
    <row r="7" spans="1:16" ht="75" x14ac:dyDescent="0.25">
      <c r="A7" s="3">
        <v>11</v>
      </c>
      <c r="B7" s="3"/>
      <c r="C7" s="3" t="s">
        <v>5</v>
      </c>
      <c r="D7" s="5" t="s">
        <v>19</v>
      </c>
      <c r="E7" s="3"/>
      <c r="F7" s="3"/>
      <c r="G7" s="3"/>
      <c r="H7" s="3" t="s">
        <v>7</v>
      </c>
      <c r="I7" s="3"/>
      <c r="J7" s="4">
        <v>25</v>
      </c>
      <c r="K7" s="4"/>
      <c r="L7" s="4">
        <f t="shared" si="0"/>
        <v>0</v>
      </c>
      <c r="M7" s="4">
        <f>J7*K7</f>
        <v>0</v>
      </c>
      <c r="N7" s="21"/>
      <c r="O7" s="4">
        <f t="shared" si="1"/>
        <v>0</v>
      </c>
    </row>
    <row r="8" spans="1:16" x14ac:dyDescent="0.25">
      <c r="I8" t="s">
        <v>14</v>
      </c>
      <c r="J8" s="4"/>
      <c r="K8" s="4"/>
      <c r="L8" s="4"/>
      <c r="M8" s="4">
        <f>SUM(M4:M7)</f>
        <v>0</v>
      </c>
      <c r="N8" s="21"/>
      <c r="O8" s="4">
        <f>SUM(O4:O7)</f>
        <v>0</v>
      </c>
      <c r="P8" s="6"/>
    </row>
    <row r="9" spans="1:16" x14ac:dyDescent="0.25">
      <c r="N9" s="21"/>
    </row>
    <row r="10" spans="1:16" x14ac:dyDescent="0.25">
      <c r="N10" s="21"/>
    </row>
    <row r="11" spans="1:16" x14ac:dyDescent="0.25">
      <c r="N11" s="21"/>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y" prompt="0,5,8 lub 23" sqref="N1:N1048576" xr:uid="{6421FF97-D3F2-4AA2-B4C8-BCE49D84F4C5}">
      <formula1>0</formula1>
      <formula2>23</formula2>
    </dataValidation>
  </dataValidations>
  <pageMargins left="0.25" right="0.25" top="0.75" bottom="0.75" header="0.3" footer="0.3"/>
  <pageSetup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1"/>
  <sheetViews>
    <sheetView tabSelected="1" topLeftCell="E1" workbookViewId="0">
      <selection activeCell="M5" sqref="M5"/>
    </sheetView>
  </sheetViews>
  <sheetFormatPr defaultRowHeight="15" x14ac:dyDescent="0.25"/>
  <cols>
    <col min="1" max="1" width="4.5703125" customWidth="1"/>
    <col min="2" max="2" width="13.85546875" customWidth="1"/>
    <col min="3" max="3" width="12.28515625" customWidth="1"/>
    <col min="4" max="4" width="168" style="13"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style="15" customWidth="1"/>
    <col min="15" max="15" width="17.42578125" customWidth="1"/>
  </cols>
  <sheetData>
    <row r="1" spans="1:16" ht="18.75" x14ac:dyDescent="0.3">
      <c r="F1" s="1" t="s">
        <v>20</v>
      </c>
    </row>
    <row r="2" spans="1:16" s="11" customFormat="1" ht="60" x14ac:dyDescent="0.25">
      <c r="A2" s="7" t="s">
        <v>1</v>
      </c>
      <c r="B2" s="7" t="s">
        <v>27</v>
      </c>
      <c r="C2" s="7" t="s">
        <v>28</v>
      </c>
      <c r="D2" s="8" t="s">
        <v>29</v>
      </c>
      <c r="E2" s="7" t="s">
        <v>30</v>
      </c>
      <c r="F2" s="7" t="s">
        <v>2</v>
      </c>
      <c r="G2" s="7" t="s">
        <v>3</v>
      </c>
      <c r="H2" s="7" t="s">
        <v>31</v>
      </c>
      <c r="I2" s="7" t="s">
        <v>32</v>
      </c>
      <c r="J2" s="7" t="s">
        <v>33</v>
      </c>
      <c r="K2" s="7" t="s">
        <v>34</v>
      </c>
      <c r="L2" s="9" t="s">
        <v>35</v>
      </c>
      <c r="M2" s="9" t="s">
        <v>37</v>
      </c>
      <c r="N2" s="7" t="s">
        <v>4</v>
      </c>
      <c r="O2" s="10" t="s">
        <v>38</v>
      </c>
    </row>
    <row r="3" spans="1:16" x14ac:dyDescent="0.25">
      <c r="A3" s="2">
        <v>1</v>
      </c>
      <c r="B3" s="2">
        <v>2</v>
      </c>
      <c r="C3" s="2">
        <v>3</v>
      </c>
      <c r="D3" s="14">
        <v>4</v>
      </c>
      <c r="E3" s="2">
        <v>5</v>
      </c>
      <c r="F3" s="2">
        <v>6</v>
      </c>
      <c r="G3" s="2">
        <v>7</v>
      </c>
      <c r="H3" s="2">
        <v>8</v>
      </c>
      <c r="I3" s="2">
        <v>9</v>
      </c>
      <c r="J3" s="2">
        <v>10</v>
      </c>
      <c r="K3" s="2">
        <v>11</v>
      </c>
      <c r="L3" s="2">
        <v>12</v>
      </c>
      <c r="M3" s="2">
        <v>13</v>
      </c>
      <c r="N3" s="18">
        <v>14</v>
      </c>
      <c r="O3" s="2">
        <v>15</v>
      </c>
    </row>
    <row r="4" spans="1:16" x14ac:dyDescent="0.25">
      <c r="A4" s="3">
        <v>12</v>
      </c>
      <c r="B4" s="3"/>
      <c r="C4" s="3" t="s">
        <v>5</v>
      </c>
      <c r="D4" s="12" t="s">
        <v>21</v>
      </c>
      <c r="E4" s="3"/>
      <c r="F4" s="3"/>
      <c r="G4" s="3"/>
      <c r="H4" s="3" t="s">
        <v>7</v>
      </c>
      <c r="I4" s="3"/>
      <c r="J4" s="4">
        <v>315</v>
      </c>
      <c r="K4" s="4"/>
      <c r="L4" s="4">
        <f t="shared" ref="L4:L10" si="0">K4*((100+N4)/100)</f>
        <v>0</v>
      </c>
      <c r="M4" s="4">
        <f t="shared" ref="M4:M10" si="1">J4*K4</f>
        <v>0</v>
      </c>
      <c r="N4" s="21"/>
      <c r="O4" s="4">
        <f t="shared" ref="O4:O10" si="2">J4*L4</f>
        <v>0</v>
      </c>
    </row>
    <row r="5" spans="1:16" ht="372" x14ac:dyDescent="0.25">
      <c r="A5" s="3">
        <v>13</v>
      </c>
      <c r="B5" s="3"/>
      <c r="C5" s="3" t="s">
        <v>5</v>
      </c>
      <c r="D5" s="12" t="s">
        <v>36</v>
      </c>
      <c r="E5" s="3"/>
      <c r="F5" s="3"/>
      <c r="G5" s="3"/>
      <c r="H5" s="3" t="s">
        <v>7</v>
      </c>
      <c r="I5" s="3"/>
      <c r="J5" s="4">
        <v>60</v>
      </c>
      <c r="K5" s="4"/>
      <c r="L5" s="4">
        <f t="shared" si="0"/>
        <v>0</v>
      </c>
      <c r="M5" s="4">
        <f t="shared" si="1"/>
        <v>0</v>
      </c>
      <c r="N5" s="21"/>
      <c r="O5" s="4">
        <f t="shared" si="2"/>
        <v>0</v>
      </c>
    </row>
    <row r="6" spans="1:16" ht="324" x14ac:dyDescent="0.25">
      <c r="A6" s="3">
        <v>14</v>
      </c>
      <c r="B6" s="3"/>
      <c r="C6" s="3" t="s">
        <v>5</v>
      </c>
      <c r="D6" s="12" t="s">
        <v>22</v>
      </c>
      <c r="E6" s="3"/>
      <c r="F6" s="3"/>
      <c r="G6" s="3"/>
      <c r="H6" s="3" t="s">
        <v>7</v>
      </c>
      <c r="I6" s="3"/>
      <c r="J6" s="4">
        <v>90</v>
      </c>
      <c r="K6" s="4"/>
      <c r="L6" s="4">
        <f t="shared" si="0"/>
        <v>0</v>
      </c>
      <c r="M6" s="4">
        <f t="shared" si="1"/>
        <v>0</v>
      </c>
      <c r="N6" s="21"/>
      <c r="O6" s="4">
        <f t="shared" si="2"/>
        <v>0</v>
      </c>
    </row>
    <row r="7" spans="1:16" ht="36" x14ac:dyDescent="0.25">
      <c r="A7" s="3">
        <v>15</v>
      </c>
      <c r="B7" s="3"/>
      <c r="C7" s="3" t="s">
        <v>5</v>
      </c>
      <c r="D7" s="12" t="s">
        <v>23</v>
      </c>
      <c r="E7" s="3"/>
      <c r="F7" s="3"/>
      <c r="G7" s="3"/>
      <c r="H7" s="3" t="s">
        <v>7</v>
      </c>
      <c r="I7" s="3"/>
      <c r="J7" s="4">
        <v>275</v>
      </c>
      <c r="K7" s="4"/>
      <c r="L7" s="4">
        <f t="shared" si="0"/>
        <v>0</v>
      </c>
      <c r="M7" s="4">
        <f t="shared" si="1"/>
        <v>0</v>
      </c>
      <c r="N7" s="21"/>
      <c r="O7" s="4">
        <f t="shared" si="2"/>
        <v>0</v>
      </c>
    </row>
    <row r="8" spans="1:16" x14ac:dyDescent="0.25">
      <c r="A8" s="3">
        <v>16</v>
      </c>
      <c r="B8" s="3"/>
      <c r="C8" s="3" t="s">
        <v>5</v>
      </c>
      <c r="D8" s="12" t="s">
        <v>24</v>
      </c>
      <c r="E8" s="3"/>
      <c r="F8" s="3"/>
      <c r="G8" s="3"/>
      <c r="H8" s="3" t="s">
        <v>7</v>
      </c>
      <c r="I8" s="3"/>
      <c r="J8" s="4">
        <v>10</v>
      </c>
      <c r="K8" s="4"/>
      <c r="L8" s="4">
        <f t="shared" si="0"/>
        <v>0</v>
      </c>
      <c r="M8" s="4">
        <f t="shared" si="1"/>
        <v>0</v>
      </c>
      <c r="N8" s="21"/>
      <c r="O8" s="4">
        <f t="shared" si="2"/>
        <v>0</v>
      </c>
    </row>
    <row r="9" spans="1:16" x14ac:dyDescent="0.25">
      <c r="A9" s="3">
        <v>17</v>
      </c>
      <c r="B9" s="3"/>
      <c r="C9" s="3" t="s">
        <v>5</v>
      </c>
      <c r="D9" s="12" t="s">
        <v>25</v>
      </c>
      <c r="E9" s="3"/>
      <c r="F9" s="3"/>
      <c r="G9" s="3"/>
      <c r="H9" s="3" t="s">
        <v>7</v>
      </c>
      <c r="I9" s="3"/>
      <c r="J9" s="4">
        <v>10</v>
      </c>
      <c r="K9" s="4"/>
      <c r="L9" s="4">
        <f t="shared" si="0"/>
        <v>0</v>
      </c>
      <c r="M9" s="4">
        <f t="shared" si="1"/>
        <v>0</v>
      </c>
      <c r="N9" s="21"/>
      <c r="O9" s="4">
        <f t="shared" si="2"/>
        <v>0</v>
      </c>
    </row>
    <row r="10" spans="1:16" x14ac:dyDescent="0.25">
      <c r="A10" s="3">
        <v>18</v>
      </c>
      <c r="B10" s="3"/>
      <c r="C10" s="3" t="s">
        <v>5</v>
      </c>
      <c r="D10" s="12" t="s">
        <v>26</v>
      </c>
      <c r="E10" s="3"/>
      <c r="F10" s="3"/>
      <c r="G10" s="3"/>
      <c r="H10" s="3" t="s">
        <v>7</v>
      </c>
      <c r="I10" s="3"/>
      <c r="J10" s="4">
        <v>10</v>
      </c>
      <c r="K10" s="4"/>
      <c r="L10" s="4">
        <f t="shared" si="0"/>
        <v>0</v>
      </c>
      <c r="M10" s="4">
        <f t="shared" si="1"/>
        <v>0</v>
      </c>
      <c r="N10" s="21"/>
      <c r="O10" s="4">
        <f t="shared" si="2"/>
        <v>0</v>
      </c>
    </row>
    <row r="11" spans="1:16" x14ac:dyDescent="0.25">
      <c r="I11" t="s">
        <v>14</v>
      </c>
      <c r="J11" s="4"/>
      <c r="K11" s="4"/>
      <c r="L11" s="4"/>
      <c r="M11" s="4">
        <f>SUM(M4:M10)</f>
        <v>0</v>
      </c>
      <c r="N11" s="21"/>
      <c r="O11" s="4">
        <f>SUM(O4:O10)</f>
        <v>0</v>
      </c>
      <c r="P11" s="6"/>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y" prompt="0,5,8 lub 23" sqref="N1:N1048576" xr:uid="{D76BDE41-F165-4362-907E-736C75BFD4C5}">
      <formula1>0</formula1>
      <formula2>23</formula2>
    </dataValidation>
  </dataValidations>
  <pageMargins left="0.25" right="0.25" top="0.75" bottom="0.75" header="0.3" footer="0.3"/>
  <pageSetup scale="3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CRT</vt:lpstr>
      <vt:lpstr>Kardiowertery-defibrylatory</vt:lpstr>
      <vt:lpstr>Stymulatory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Specjalistyczny Szpital w Ciechanowie Specjalistyczny </cp:lastModifiedBy>
  <cp:lastPrinted>2024-01-22T09:15:55Z</cp:lastPrinted>
  <dcterms:created xsi:type="dcterms:W3CDTF">2024-01-22T09:01:54Z</dcterms:created>
  <dcterms:modified xsi:type="dcterms:W3CDTF">2024-01-22T09:31:57Z</dcterms:modified>
  <cp:category/>
</cp:coreProperties>
</file>