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192.168.10.33\Postępowania ZP\Postępowania Paulina\2024\Ustawa\61 24 Wyroby medyczne jednorazowe\(2)Dokumentacja postepowania opublikowana w portalu w dniu wszczęcia\"/>
    </mc:Choice>
  </mc:AlternateContent>
  <xr:revisionPtr revIDLastSave="0" documentId="8_{C57187E3-5119-4BAD-9EBB-B33283BA39C4}" xr6:coauthVersionLast="47" xr6:coauthVersionMax="47" xr10:uidLastSave="{00000000-0000-0000-0000-000000000000}"/>
  <bookViews>
    <workbookView xWindow="-120" yWindow="-120" windowWidth="29040" windowHeight="15720" xr2:uid="{00000000-000D-0000-FFFF-FFFF00000000}"/>
  </bookViews>
  <sheets>
    <sheet name="P01 igły do znieczuleń podpoję" sheetId="1" r:id="rId1"/>
    <sheet name="P02 igły do nakłuć lędźwiowych" sheetId="2" r:id="rId2"/>
    <sheet name="P03 igły iniekcyjne, igły inie" sheetId="3" r:id="rId3"/>
    <sheet name="P04 łączniki jednorazowe" sheetId="4" r:id="rId4"/>
    <sheet name="P05 mini spike" sheetId="5" r:id="rId5"/>
    <sheet name="P06 dial-a -flow" sheetId="6" r:id="rId6"/>
    <sheet name="P07 igły z filtrem" sheetId="7" r:id="rId7"/>
    <sheet name="P08 igły do pobierania leków" sheetId="8" r:id="rId8"/>
  </sheets>
  <calcPr calcId="181029" fullPrecision="0"/>
</workbook>
</file>

<file path=xl/calcChain.xml><?xml version="1.0" encoding="utf-8"?>
<calcChain xmlns="http://schemas.openxmlformats.org/spreadsheetml/2006/main">
  <c r="M5" i="8" l="1"/>
  <c r="M4" i="8"/>
  <c r="L4" i="8"/>
  <c r="O4" i="8" s="1"/>
  <c r="O5" i="8" s="1"/>
  <c r="M4" i="7"/>
  <c r="M5" i="7" s="1"/>
  <c r="L4" i="7"/>
  <c r="O4" i="7" s="1"/>
  <c r="O5" i="7" s="1"/>
  <c r="O4" i="6"/>
  <c r="O5" i="6" s="1"/>
  <c r="M4" i="6"/>
  <c r="M5" i="6" s="1"/>
  <c r="L4" i="6"/>
  <c r="M5" i="5"/>
  <c r="O4" i="5"/>
  <c r="O5" i="5" s="1"/>
  <c r="M4" i="5"/>
  <c r="L4" i="5"/>
  <c r="M8" i="4"/>
  <c r="L8" i="4"/>
  <c r="O8" i="4" s="1"/>
  <c r="M7" i="4"/>
  <c r="L7" i="4"/>
  <c r="O7" i="4" s="1"/>
  <c r="O6" i="4"/>
  <c r="M6" i="4"/>
  <c r="L6" i="4"/>
  <c r="M5" i="4"/>
  <c r="L5" i="4"/>
  <c r="O5" i="4" s="1"/>
  <c r="M4" i="4"/>
  <c r="M9" i="4" s="1"/>
  <c r="L4" i="4"/>
  <c r="O4" i="4" s="1"/>
  <c r="M7" i="3"/>
  <c r="L7" i="3"/>
  <c r="O7" i="3" s="1"/>
  <c r="M6" i="3"/>
  <c r="L6" i="3"/>
  <c r="O6" i="3" s="1"/>
  <c r="M5" i="3"/>
  <c r="L5" i="3"/>
  <c r="O5" i="3" s="1"/>
  <c r="M4" i="3"/>
  <c r="M8" i="3" s="1"/>
  <c r="L4" i="3"/>
  <c r="O4" i="3" s="1"/>
  <c r="M5" i="2"/>
  <c r="M4" i="2"/>
  <c r="L4" i="2"/>
  <c r="O4" i="2" s="1"/>
  <c r="O5" i="2" s="1"/>
  <c r="M10" i="1"/>
  <c r="L10" i="1"/>
  <c r="O10" i="1" s="1"/>
  <c r="M9" i="1"/>
  <c r="L9" i="1"/>
  <c r="O9" i="1" s="1"/>
  <c r="O8" i="1"/>
  <c r="M8" i="1"/>
  <c r="L8" i="1"/>
  <c r="O7" i="1"/>
  <c r="M7" i="1"/>
  <c r="L7" i="1"/>
  <c r="M6" i="1"/>
  <c r="L6" i="1"/>
  <c r="O6" i="1" s="1"/>
  <c r="M5" i="1"/>
  <c r="L5" i="1"/>
  <c r="O5" i="1" s="1"/>
  <c r="O4" i="1"/>
  <c r="M4" i="1"/>
  <c r="M11" i="1" s="1"/>
  <c r="L4" i="1"/>
  <c r="O8" i="3" l="1"/>
  <c r="O9" i="4"/>
  <c r="O11" i="1"/>
</calcChain>
</file>

<file path=xl/sharedStrings.xml><?xml version="1.0" encoding="utf-8"?>
<sst xmlns="http://schemas.openxmlformats.org/spreadsheetml/2006/main" count="199" uniqueCount="48">
  <si>
    <t>P01 igły do znieczuleń podpojęczynówkowych</t>
  </si>
  <si>
    <t>LP.</t>
  </si>
  <si>
    <t>Nazwa dostawcy - 15 znaków</t>
  </si>
  <si>
    <t>Nazwa producenta</t>
  </si>
  <si>
    <t>Wielkość opakowania</t>
  </si>
  <si>
    <t>Ilość zamawiana</t>
  </si>
  <si>
    <t>VAT %</t>
  </si>
  <si>
    <t>312_07_08</t>
  </si>
  <si>
    <t>Igła do znieczulenia podpajęczynówkowego - ostrze Quincke 27G/90 mm, w komplecie z igłą prowadzącą 22G/38 mm (podwójne ścięcie ostrza nasadka igły przezroczysta, wykonana z poliwęglanu, zapewniający wydajny wypływ CSF, cienkie ścianki igły, bez ftalanów</t>
  </si>
  <si>
    <t>szt.</t>
  </si>
  <si>
    <t>- Igła do znieczulenia podpajęczynówkowego - ostrze Quincke 19G/90 mm,(podwójne ścięcie ostrza nasadka igły przezroczysta, wykonana z poliwęglanu, zapewniająca wydajny wypływ CSF, cienkie ścianki igły, bez ftalanów</t>
  </si>
  <si>
    <t>Igła do znieczulenia podpajęczynówkowego - ostrze Quincke 26G/90 mm, w komplecie z igłą prowadzącą 20G/38 mm (podwójne ścięcie ostrza nasadka igły przezroczysta, wykonana z poliwęglanu, zapewniająca wydajny wypływ CSF, cienkie ścianki igły, bez flalanów</t>
  </si>
  <si>
    <t>- Igła do znieczulenia podpajęczynówkowego - ostrze Quincke 27G/130 mm, w komplecie z igłą prowadzącą 20G/38 mm (podwójne ścięcie ostrza nasadka igły przezroczysta, wykonana z poliwęglanu, zapewniająca wydajny wypływ CSF, cienkie ścianki igły, bez flalanów</t>
  </si>
  <si>
    <t>Igła do znieczulenia podpajęczynówkowego - ostrze Quincke 26G/130 mm, w komplecie z igłą prowadzącą 20G/38 mm (podwójne ścięcie ostrza nasadka igły przezroczysta, wykonana z poliwęglanu, zapewniający wydajny wypływ CSF, cienkie ścianki igły, bez flalanów-</t>
  </si>
  <si>
    <t>- Igła do znieczulenia podpajęczynówkowego - ostrze pencil-point 26G/90 mm, w komplecie z igłą prowadzącą 20G/38 mm (stożkowe zakończenie igły , nasadka igły przezroczysta, wykonana z poliwęglanu, zapewniająca wydajny wypływ CSF,otwór boczny ułatwiający prętkość wypływu CSF</t>
  </si>
  <si>
    <t>- Igła do znieczulenia podpajęczynówkowego - ostrze pencil-point 27G/90 mm, w komplecie z igłą prowadzącą 20G/38 mm (stożkowe zakończenie igły , nasadka igły przezroczysta, wykonana z poliwęglanu, zapewniająca wydajny wypływ CSF,otwór boczny ułatwiający prętkość wypływu CSF )</t>
  </si>
  <si>
    <t>Razem</t>
  </si>
  <si>
    <t>P02 igły do nakłuć lędźwiowych</t>
  </si>
  <si>
    <t>Igły do znieczuleń podpajęczynówkowego - ostrze typu Quinke z przeźroczystą, dwustronnie rowkowaną nasadką typu luer. Nasadka igły ułatwiająca wizualizację wypływu CSF z optyką zwiększającą jego widoczność. Mandryn z rowkiem blokującym w nasadce w kolorze odpowiadającym rozmiarowi igły. Okres sterylności - 5lat od daty produkcji. Rozmiary : 18G -19G - 20G - 21G - 22G* 90mm Opakowanie a 10 sztuk</t>
  </si>
  <si>
    <t>P03 igły iniekcyjne, igły iniekcyjne bezpieczne oraz motylki</t>
  </si>
  <si>
    <t>Przyrząd do wlewów dożylnych typu motylek : - igła wykonana ze stali nierdzewnej;silikonowana, ultra ostra i cienkościenna, - długość efektywna igły 20mm - ruchome skrzydełka mocujące wykonana z miękkiego tworzywa, - elastyczny, niezałamujący się dren o długości 30 cm, - łącznik luer lock - sterylny, w pojedynczym opakowaniu rozmiary kodowane kolorami rozm, 0,7-0,8 mm Opakowanie a 100 szt</t>
  </si>
  <si>
    <t>Igła jednorazowego użytku 0,5-,09 / 40mm nasadki barwione zgodnie z kodem ISO, opakowanie jednostkowe typu blister pack, opakowanie podstawowe - 100 szt., nietoksyczne , niepirogenne, osłonka i nasadka wykonana z polipropylenu, rozmiar podany na opakowaniu jednostkowym oraz zbiorczym opakowanie zbiorcze po 100</t>
  </si>
  <si>
    <t>op</t>
  </si>
  <si>
    <t>Igła jednorazowego użytku 1,0-1,2 / 40 mm nasadki barwione zgodnie z kodem ISO, opakowanie jednostkowe typu blister pack, opakowanie podstawowe - 100 szt., nietoksyczne , niepirogenne, osłonka i nasadka wykonana z polipropylenu, rozmiar podany na opakowaniu jednostkowym oraz zbiorczym opakowanie zbiorcze po 100</t>
  </si>
  <si>
    <t>Igła wykonana z wysokiej jakości stali nierdzewnej Cienkościenna Ostrze igły ścięte trójpłaszczyznowo Igła pokryta silikonem Osłonka zintegrowana z igłą Osłona igły aktywowana jedną ręką natychmiast po dokonanej iniekcji Słyszalne kliknięcie oznaczające aktywację mechanizmu zabezpieczającego Igła zamykana bezpiecznie wewnątrz aktywowanej osłony Nasadki barwione zgodnie z kodem ISO zapotrzebowanie na rozmiary : 1,2 x 40 mm 18G /1,1 x 40 mm 19G /0,9 x 40 mm 20G / 0,8 x 40 mm 21G / 0,7 x 40 mm 22G / 0,6 x 30 mm 23G / 0,5 x 40 mm 25G</t>
  </si>
  <si>
    <t>P04 łączniki jednorazowe</t>
  </si>
  <si>
    <t>Wielodostepowy system składający się z sześciu łączników, umożliwiający podłączenie co najmniej 6 drenów. Łączniki ułożone na rampie równolegle i symetrycznie po trzy łączniki z każdej strony. Łączniki charakteryzujące się całkowicie prostą drogą przepływu i minimalną przestrzenią martwą dzięki zastosowaniu wewnętrznej stożkowej kaniuli i podzielnej membrany. Każdy z łączników wyposażony w zastawkę antyzwrotną uniemożliwiającą cofanie i mieszanie się płynów. Długość całego systemu maksymalnie 10 cm, objętość wypełnienia 0,75 ml. Końcówka rampy przystosowana do końcówek LUER LOCK, z jednej strony końcówka rotacyjna z drugiej zakończenie z zastawką zwrotną. Przy odłączaniu strzykawki, pompy ciśnieniowej neutralne ciśnienie, bez efektu zasysania krwi.</t>
  </si>
  <si>
    <t>Wielodostepowy system składający się z szesciu łączników, umożliwiający podłączenie co najmniej 6 drenów. System z drenem podłączeniowym i klemą zatrzaskową. Łączniki ułożone na rampie równolegle i symetrycznie po trzy łączniki z każdej strony. Każdy z łączników wyposażony w zastawkę antyzwrotną uniemożliwiającą cofanie i mieszanie się płynów. Łączniki charakteryzujące się całkowicie prostą drogą przepywu i minimalną przestrzenią martwą dzięki zastosowaniu wewnętrznej stożkowej kaniuli i podzielnej membrany. Długość całego systemu maksymalnie 18 cm, objętość wypełnienia 1,1 ml. Końcówka rampy przystosowana do końcówek LUER LOCK. Przy odłączaniu strzykawki, pompy ciśnieniowej neutralne ciśnienie, bez efektu zasysania krwi. Czas stosowania nie dłużej niż 7 dni, lub 100 aktywacji w zależności co nastąpi pierwsze.</t>
  </si>
  <si>
    <t>Trójdrożny zestaw (długość systemu 15 cm) przetoczeniowy z 3 przeźroczystymi łącznikami MicroClave, 4 różnokolorowymi klemami typu Roberts (czerwony, niebieski, dwa białe) i obrotową końcówką Luer. Przeźroczysta, wysokociśnieniowa linia przedłużająca o średnicy 2,3-3,6 ml. Objętość napełniania ok. 1,3 ml. Ilość aktywacji 600, niedłużej niż 7 dni. Do stosowania z chemioterapeutykami i ich rozpuszczalnikami, podłączenie luer i luer-lock, nie zawiera DEHP, lateksu i części metalowych, produkt sterylny, pakowany pojedyńczo</t>
  </si>
  <si>
    <t>Łącznik bezigłowy kompatybilny z końcówką luer i luer lock , o przepływie min. 165 ml/min. możliwość podłączenia u pacjenta przez 700 aktywacji (użyć) . Długość robocza zaworu 2-2,5 cm, długość całkowita 3,3 cm. Łącznik posiada przeźroczystą obudowę, zawór w postaci bezbarwnej, jednoelementowej, silikonowej membrany z gładką powierzchnią do dezynfekcji (jednorodna materiałowo powierzchnia styku końcówki Luer), prosty tor przepływu i minimalna przestrzeń martwa - max.0.04 ml, zapewniany przez wewnętrzną stożkową kaniulę. Wnętrze z jedną ruchomą częścią, pozbawione części mechanicznych i metalowych. Dostosowany do użytku z krwią, tłuszczami, alkoholami, chlorheksydyną, oraz lekami chemioterapeutycznymi. o wytrzymałości na ciśnienie zwrotne i ciśnienie płynu iniekcyjnego min. 60 psi. Neutralne ciśnienie bez względu na sekwencję klemowania. Wejście donaczyniowe zabezpieczone protektorem. Sterylny, jednorazowy, pakowany pojedynczo,</t>
  </si>
  <si>
    <t>Bezigłowe łączniki do zabezpieczania cewników do HD.Możliwość wielokrotnego nakłucia.Wnętrze wykonane z silikonu bez lateksu i części metalowych. Możliwość wykonania 3-ech HD w ciągu tygodnia bez wymiany. Przepływ wewn.600 ml. Przezroczysty tor przepływu. Łącznik neutralnego rozłączania.Steryny .Pakowany pojedynczo.</t>
  </si>
  <si>
    <t>P05 mini spike</t>
  </si>
  <si>
    <t>Praktyczny aplikator do przelewania oraz pobierania leków, wyposażony w powietrzny filtr antybakteryjny 0,45µm , chroniący lek przed zanieczyszczeniem podczas przygotowania. Umożliwia szybkie dozowanie i naciąganie strzykawek bez pęcherzyków powietrza</t>
  </si>
  <si>
    <t>P06 dial-a -flow</t>
  </si>
  <si>
    <t>Przyrząd do przetaczania płynów infuzyjnych z niezależnym precyzyjnym regulatorem szybkości przepływu. Regulator przepływu wyskalowany w ml/h z możliwością precyzyjnego ustawienia szybkości przepływu w zakresie 0-250ml/h (dla gęstości 10%) i 0-200ml/h ( dla gęstości 40%)/ W linii infuzyjnej zintegrowana komora kroplowa, port do dodatkowych wstrzyknięć oraz zacisk do szybkiego zamykania przepływu bez konieczności zmiany ustawionej szybkości. Filtr powietrza 3 mikrony oraz filtr w linii 15 mikronów. Dren zakończony połączenie Luer Lock. Długość linii 226cm, w tym dren o długości 215cm. Komora kroplowa 60kr/ml. Pojemność wypełnienia 14ml. Nie zawiera lateksu. Sterylny</t>
  </si>
  <si>
    <t>P07 igły z filtrem</t>
  </si>
  <si>
    <t>Igła do bezpiecznego pobierania leków 1,2 x 40 mm 18G z FILTREM Igła o długości 40mm, cięta pod kątem 45° z tępym wykończeniem. Unikalny projekt igły zabezpiecza przed przedostawaniem ubytków z korka i innych zanieczyszczeń do preparatu, dodatkowo uniemożliwia zakłucie się personelu (siła wymagana do penetracji tkanki jest 10-krotnie wyższa niż przy igłach tradycyjnych). Przebicie korka opakowania wymaga zaledwie 2,5 krotniej większej siły niż przy igłach z ostrzem. Nasadka igły wyposażona w 5-mikronowy filtr, który eliminuje 98% cząstek stałych przy pobieraniu preparatu z fiolki. Igła nadaje się do pobierania środków gęstych i lepkich. Inna kodyfikacja kolorystyczna nasady i kolorowa osłonka zapobiegają pomyleniu z igłami standardowymi</t>
  </si>
  <si>
    <t>P08 igły do pobierania leków</t>
  </si>
  <si>
    <t>-ostrze igły wykonano z silikonowej stali chromoniklowej, -szlif igły oraz gładkie ścianki zmniejszają odczucie bólu u pacjenta podczas iniekcji zwiększono światło igły, co także zwiększa szybkość przepływu. Igły wykonano w technologii cienkościennej, -końcówki Luer Lock (z polipropylenu) -kodowanie kolorystyczne igieł zgodne z normą ISO 6009 -igły są pakowane pojedynczo w blistry papierowo-foliowe -opakowanie 100 szt. Rozmiary : 20G 0,9 x 70 mm. (100 szt.) 21G 0,8 x 80 mm. (100 szt.)</t>
  </si>
  <si>
    <t>Indeks prod.                         u                                  zamawiającego</t>
  </si>
  <si>
    <t xml:space="preserve">Przedmiot zakupu                                                                </t>
  </si>
  <si>
    <t>Indeks produktu u dostawcy                                                   - 20 znaków</t>
  </si>
  <si>
    <t>Nazwa produktu                                          - pełna nazwa handlowa                               - 120 znaków</t>
  </si>
  <si>
    <t>Jednostka miary                           [op., szt.]</t>
  </si>
  <si>
    <t>Cena jednostk.            netto [zł]</t>
  </si>
  <si>
    <t>Cena jednostk.           brutto [zł]</t>
  </si>
  <si>
    <r>
      <t xml:space="preserve">Wartość                        netto [zł] </t>
    </r>
    <r>
      <rPr>
        <b/>
        <sz val="14"/>
        <color rgb="FFFF0000"/>
        <rFont val="Calibri"/>
        <family val="2"/>
        <charset val="238"/>
      </rPr>
      <t>(kol.10x11)</t>
    </r>
  </si>
  <si>
    <r>
      <t xml:space="preserve">Wartość                           brutto [zł] </t>
    </r>
    <r>
      <rPr>
        <b/>
        <sz val="14"/>
        <color rgb="FFFF0000"/>
        <rFont val="Calibri"/>
        <family val="2"/>
        <charset val="238"/>
      </rPr>
      <t>(kol.10x12)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</si>
</sst>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ont>
    <font>
      <b/>
      <sz val="14"/>
      <color rgb="FF000000"/>
      <name val="Calibri"/>
      <family val="2"/>
      <charset val="238"/>
    </font>
    <font>
      <b/>
      <sz val="11"/>
      <color rgb="FF000000"/>
      <name val="Calibri"/>
      <family val="2"/>
      <charset val="238"/>
    </font>
    <font>
      <b/>
      <sz val="14"/>
      <color rgb="FFFF0000"/>
      <name val="Calibri"/>
      <family val="2"/>
      <charset val="238"/>
    </font>
  </fonts>
  <fills count="3">
    <fill>
      <patternFill patternType="none"/>
    </fill>
    <fill>
      <patternFill patternType="gray125"/>
    </fill>
    <fill>
      <patternFill patternType="solid">
        <fgColor theme="2" tint="-9.9978637043366805E-2"/>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applyAlignment="1">
      <alignment horizontal="centerContinuous"/>
    </xf>
    <xf numFmtId="0" fontId="0" fillId="0" borderId="1" xfId="0" applyBorder="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Alignment="1" applyProtection="1">
      <alignment wrapText="1"/>
      <protection locked="0"/>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
  <sheetViews>
    <sheetView tabSelected="1" workbookViewId="0">
      <selection activeCell="C15" sqref="C15"/>
    </sheetView>
  </sheetViews>
  <sheetFormatPr defaultRowHeight="15" x14ac:dyDescent="0.25"/>
  <cols>
    <col min="1" max="1" width="5.5703125" bestFit="1" customWidth="1"/>
    <col min="2" max="2" width="13" customWidth="1"/>
    <col min="3" max="3" width="14.28515625" customWidth="1"/>
    <col min="4" max="4" width="35.5703125" customWidth="1"/>
    <col min="5" max="5" width="22.28515625" customWidth="1"/>
    <col min="6" max="6" width="22.42578125" customWidth="1"/>
    <col min="7" max="7" width="14.85546875" customWidth="1"/>
    <col min="8" max="8" width="10.425781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0</v>
      </c>
    </row>
    <row r="2" spans="1:16" s="11" customFormat="1" ht="75" x14ac:dyDescent="0.25">
      <c r="A2" s="7" t="s">
        <v>1</v>
      </c>
      <c r="B2" s="7" t="s">
        <v>2</v>
      </c>
      <c r="C2" s="8" t="s">
        <v>39</v>
      </c>
      <c r="D2" s="7" t="s">
        <v>40</v>
      </c>
      <c r="E2" s="7" t="s">
        <v>41</v>
      </c>
      <c r="F2" s="7" t="s">
        <v>42</v>
      </c>
      <c r="G2" s="7" t="s">
        <v>3</v>
      </c>
      <c r="H2" s="8" t="s">
        <v>43</v>
      </c>
      <c r="I2" s="7" t="s">
        <v>4</v>
      </c>
      <c r="J2" s="7" t="s">
        <v>5</v>
      </c>
      <c r="K2" s="7" t="s">
        <v>44</v>
      </c>
      <c r="L2" s="9" t="s">
        <v>45</v>
      </c>
      <c r="M2" s="9" t="s">
        <v>46</v>
      </c>
      <c r="N2" s="7" t="s">
        <v>6</v>
      </c>
      <c r="O2" s="10" t="s">
        <v>47</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45" x14ac:dyDescent="0.25">
      <c r="A4" s="3">
        <v>1</v>
      </c>
      <c r="B4" s="3"/>
      <c r="C4" s="3" t="s">
        <v>7</v>
      </c>
      <c r="D4" s="5" t="s">
        <v>8</v>
      </c>
      <c r="E4" s="3"/>
      <c r="F4" s="3"/>
      <c r="G4" s="3"/>
      <c r="H4" s="3" t="s">
        <v>9</v>
      </c>
      <c r="I4" s="3"/>
      <c r="J4" s="4">
        <v>300</v>
      </c>
      <c r="K4" s="4"/>
      <c r="L4" s="4">
        <f t="shared" ref="L4:L10" si="0">K4*((100+N4)/100)</f>
        <v>0</v>
      </c>
      <c r="M4" s="4">
        <f t="shared" ref="M4:M10" si="1">J4*K4</f>
        <v>0</v>
      </c>
      <c r="N4" s="4"/>
      <c r="O4" s="4">
        <f t="shared" ref="O4:O10" si="2">J4*L4</f>
        <v>0</v>
      </c>
    </row>
    <row r="5" spans="1:16" ht="45" x14ac:dyDescent="0.25">
      <c r="A5" s="3">
        <v>2</v>
      </c>
      <c r="B5" s="3"/>
      <c r="C5" s="3" t="s">
        <v>7</v>
      </c>
      <c r="D5" s="5" t="s">
        <v>10</v>
      </c>
      <c r="E5" s="3"/>
      <c r="F5" s="3"/>
      <c r="G5" s="3"/>
      <c r="H5" s="3" t="s">
        <v>9</v>
      </c>
      <c r="I5" s="3"/>
      <c r="J5" s="4">
        <v>200</v>
      </c>
      <c r="K5" s="4"/>
      <c r="L5" s="4">
        <f t="shared" si="0"/>
        <v>0</v>
      </c>
      <c r="M5" s="4">
        <f t="shared" si="1"/>
        <v>0</v>
      </c>
      <c r="N5" s="4"/>
      <c r="O5" s="4">
        <f t="shared" si="2"/>
        <v>0</v>
      </c>
    </row>
    <row r="6" spans="1:16" ht="45" x14ac:dyDescent="0.25">
      <c r="A6" s="3">
        <v>3</v>
      </c>
      <c r="B6" s="3"/>
      <c r="C6" s="3" t="s">
        <v>7</v>
      </c>
      <c r="D6" s="5" t="s">
        <v>11</v>
      </c>
      <c r="E6" s="3"/>
      <c r="F6" s="3"/>
      <c r="G6" s="3"/>
      <c r="H6" s="3" t="s">
        <v>9</v>
      </c>
      <c r="I6" s="3"/>
      <c r="J6" s="4">
        <v>200</v>
      </c>
      <c r="K6" s="4"/>
      <c r="L6" s="4">
        <f t="shared" si="0"/>
        <v>0</v>
      </c>
      <c r="M6" s="4">
        <f t="shared" si="1"/>
        <v>0</v>
      </c>
      <c r="N6" s="4"/>
      <c r="O6" s="4">
        <f t="shared" si="2"/>
        <v>0</v>
      </c>
    </row>
    <row r="7" spans="1:16" ht="45" x14ac:dyDescent="0.25">
      <c r="A7" s="3">
        <v>4</v>
      </c>
      <c r="B7" s="3"/>
      <c r="C7" s="3" t="s">
        <v>7</v>
      </c>
      <c r="D7" s="5" t="s">
        <v>12</v>
      </c>
      <c r="E7" s="3"/>
      <c r="F7" s="3"/>
      <c r="G7" s="3"/>
      <c r="H7" s="3" t="s">
        <v>9</v>
      </c>
      <c r="I7" s="3"/>
      <c r="J7" s="4">
        <v>100</v>
      </c>
      <c r="K7" s="4"/>
      <c r="L7" s="4">
        <f t="shared" si="0"/>
        <v>0</v>
      </c>
      <c r="M7" s="4">
        <f t="shared" si="1"/>
        <v>0</v>
      </c>
      <c r="N7" s="4"/>
      <c r="O7" s="4">
        <f t="shared" si="2"/>
        <v>0</v>
      </c>
    </row>
    <row r="8" spans="1:16" ht="45" x14ac:dyDescent="0.25">
      <c r="A8" s="3">
        <v>5</v>
      </c>
      <c r="B8" s="3"/>
      <c r="C8" s="3" t="s">
        <v>7</v>
      </c>
      <c r="D8" s="5" t="s">
        <v>13</v>
      </c>
      <c r="E8" s="3"/>
      <c r="F8" s="3"/>
      <c r="G8" s="3"/>
      <c r="H8" s="3" t="s">
        <v>9</v>
      </c>
      <c r="I8" s="3"/>
      <c r="J8" s="4">
        <v>100</v>
      </c>
      <c r="K8" s="4"/>
      <c r="L8" s="4">
        <f t="shared" si="0"/>
        <v>0</v>
      </c>
      <c r="M8" s="4">
        <f t="shared" si="1"/>
        <v>0</v>
      </c>
      <c r="N8" s="4"/>
      <c r="O8" s="4">
        <f t="shared" si="2"/>
        <v>0</v>
      </c>
    </row>
    <row r="9" spans="1:16" ht="45" x14ac:dyDescent="0.25">
      <c r="A9" s="3">
        <v>6</v>
      </c>
      <c r="B9" s="3"/>
      <c r="C9" s="3" t="s">
        <v>7</v>
      </c>
      <c r="D9" s="5" t="s">
        <v>14</v>
      </c>
      <c r="E9" s="3"/>
      <c r="F9" s="3"/>
      <c r="G9" s="3"/>
      <c r="H9" s="3" t="s">
        <v>9</v>
      </c>
      <c r="I9" s="3"/>
      <c r="J9" s="4">
        <v>300</v>
      </c>
      <c r="K9" s="4"/>
      <c r="L9" s="4">
        <f t="shared" si="0"/>
        <v>0</v>
      </c>
      <c r="M9" s="4">
        <f t="shared" si="1"/>
        <v>0</v>
      </c>
      <c r="N9" s="4"/>
      <c r="O9" s="4">
        <f t="shared" si="2"/>
        <v>0</v>
      </c>
    </row>
    <row r="10" spans="1:16" ht="45" x14ac:dyDescent="0.25">
      <c r="A10" s="3">
        <v>7</v>
      </c>
      <c r="B10" s="3"/>
      <c r="C10" s="3" t="s">
        <v>7</v>
      </c>
      <c r="D10" s="5" t="s">
        <v>15</v>
      </c>
      <c r="E10" s="3"/>
      <c r="F10" s="3"/>
      <c r="G10" s="3"/>
      <c r="H10" s="3" t="s">
        <v>9</v>
      </c>
      <c r="I10" s="3"/>
      <c r="J10" s="4">
        <v>3000</v>
      </c>
      <c r="K10" s="4"/>
      <c r="L10" s="4">
        <f t="shared" si="0"/>
        <v>0</v>
      </c>
      <c r="M10" s="4">
        <f t="shared" si="1"/>
        <v>0</v>
      </c>
      <c r="N10" s="4"/>
      <c r="O10" s="4">
        <f t="shared" si="2"/>
        <v>0</v>
      </c>
    </row>
    <row r="11" spans="1:16" x14ac:dyDescent="0.25">
      <c r="I11" t="s">
        <v>16</v>
      </c>
      <c r="J11" s="4"/>
      <c r="K11" s="4"/>
      <c r="L11" s="4"/>
      <c r="M11" s="4">
        <f>SUM(M4:M10)</f>
        <v>0</v>
      </c>
      <c r="N11" s="4"/>
      <c r="O11" s="4">
        <f>SUM(O4:O10)</f>
        <v>0</v>
      </c>
      <c r="P11" s="6"/>
    </row>
  </sheetData>
  <sheetProtection formatCells="0" formatColumns="0" formatRows="0" insertColumns="0" insertRows="0" insertHyperlinks="0" deleteColumns="0" deleteRows="0" sort="0" autoFilter="0" pivotTables="0"/>
  <dataValidations count="1">
    <dataValidation type="whole" allowBlank="1" showInputMessage="1" showErrorMessage="1" prompt="tylko liczby 0, 5, 8 lub 23" sqref="N2" xr:uid="{7FE7A22F-6043-4CF4-9A8B-131953862602}">
      <formula1>0</formula1>
      <formula2>23</formula2>
    </dataValidation>
  </dataValidations>
  <pageMargins left="0.25" right="0.25" top="0.75" bottom="0.75" header="0.3" footer="0.3"/>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workbookViewId="0">
      <selection activeCell="E16" activeCellId="1" sqref="A2:XFD2 E16"/>
    </sheetView>
  </sheetViews>
  <sheetFormatPr defaultRowHeight="15" x14ac:dyDescent="0.25"/>
  <cols>
    <col min="1" max="1" width="5.5703125" bestFit="1" customWidth="1"/>
    <col min="2" max="2" width="13" customWidth="1"/>
    <col min="3" max="3" width="14.28515625" customWidth="1"/>
    <col min="4" max="4" width="35.5703125" customWidth="1"/>
    <col min="5" max="5" width="22.28515625" customWidth="1"/>
    <col min="6" max="6" width="22.42578125" customWidth="1"/>
    <col min="7" max="7" width="14.85546875" customWidth="1"/>
    <col min="8" max="8" width="10.425781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17</v>
      </c>
    </row>
    <row r="2" spans="1:16" s="11" customFormat="1" ht="75" x14ac:dyDescent="0.25">
      <c r="A2" s="7" t="s">
        <v>1</v>
      </c>
      <c r="B2" s="7" t="s">
        <v>2</v>
      </c>
      <c r="C2" s="8" t="s">
        <v>39</v>
      </c>
      <c r="D2" s="7" t="s">
        <v>40</v>
      </c>
      <c r="E2" s="7" t="s">
        <v>41</v>
      </c>
      <c r="F2" s="7" t="s">
        <v>42</v>
      </c>
      <c r="G2" s="7" t="s">
        <v>3</v>
      </c>
      <c r="H2" s="8" t="s">
        <v>43</v>
      </c>
      <c r="I2" s="7" t="s">
        <v>4</v>
      </c>
      <c r="J2" s="7" t="s">
        <v>5</v>
      </c>
      <c r="K2" s="7" t="s">
        <v>44</v>
      </c>
      <c r="L2" s="9" t="s">
        <v>45</v>
      </c>
      <c r="M2" s="9" t="s">
        <v>46</v>
      </c>
      <c r="N2" s="7" t="s">
        <v>6</v>
      </c>
      <c r="O2" s="10" t="s">
        <v>47</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60" x14ac:dyDescent="0.25">
      <c r="A4" s="3">
        <v>8</v>
      </c>
      <c r="B4" s="3"/>
      <c r="C4" s="3" t="s">
        <v>7</v>
      </c>
      <c r="D4" s="5" t="s">
        <v>18</v>
      </c>
      <c r="E4" s="3"/>
      <c r="F4" s="3"/>
      <c r="G4" s="3"/>
      <c r="H4" s="3" t="s">
        <v>9</v>
      </c>
      <c r="I4" s="3"/>
      <c r="J4" s="4">
        <v>1500</v>
      </c>
      <c r="K4" s="4"/>
      <c r="L4" s="4">
        <f>K4*((100+N4)/100)</f>
        <v>0</v>
      </c>
      <c r="M4" s="4">
        <f>J4*K4</f>
        <v>0</v>
      </c>
      <c r="N4" s="4"/>
      <c r="O4" s="4">
        <f>J4*L4</f>
        <v>0</v>
      </c>
    </row>
    <row r="5" spans="1:16" x14ac:dyDescent="0.25">
      <c r="I5" t="s">
        <v>16</v>
      </c>
      <c r="J5" s="4"/>
      <c r="K5" s="4"/>
      <c r="L5" s="4"/>
      <c r="M5" s="4">
        <f>SUM(M4:M4)</f>
        <v>0</v>
      </c>
      <c r="N5" s="4"/>
      <c r="O5" s="4">
        <f>SUM(O4:O4)</f>
        <v>0</v>
      </c>
      <c r="P5" s="6"/>
    </row>
  </sheetData>
  <sheetProtection formatCells="0" formatColumns="0" formatRows="0" insertColumns="0" insertRows="0" insertHyperlinks="0" deleteColumns="0" deleteRows="0" sort="0" autoFilter="0" pivotTables="0"/>
  <dataValidations count="1">
    <dataValidation type="whole" allowBlank="1" showInputMessage="1" showErrorMessage="1" prompt="tylko liczby 0, 5, 8 lub 23" sqref="N2" xr:uid="{116C5317-9624-4615-9FCD-1F5D17433263}">
      <formula1>0</formula1>
      <formula2>23</formula2>
    </dataValidation>
  </dataValidations>
  <pageMargins left="0.25" right="0.25" top="0.75" bottom="0.75" header="0.3" footer="0.3"/>
  <pageSetup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
  <sheetViews>
    <sheetView workbookViewId="0">
      <selection activeCell="E16" activeCellId="1" sqref="A2:XFD2 E16"/>
    </sheetView>
  </sheetViews>
  <sheetFormatPr defaultRowHeight="15" x14ac:dyDescent="0.25"/>
  <cols>
    <col min="1" max="1" width="5.5703125" bestFit="1" customWidth="1"/>
    <col min="2" max="2" width="13" customWidth="1"/>
    <col min="3" max="3" width="14.28515625" customWidth="1"/>
    <col min="4" max="4" width="35.5703125" customWidth="1"/>
    <col min="5" max="5" width="22.28515625" customWidth="1"/>
    <col min="6" max="6" width="22.42578125" customWidth="1"/>
    <col min="7" max="7" width="14.85546875" customWidth="1"/>
    <col min="8" max="8" width="10.425781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 customHeight="1" x14ac:dyDescent="0.3">
      <c r="F1" s="1" t="s">
        <v>19</v>
      </c>
    </row>
    <row r="2" spans="1:16" s="11" customFormat="1" ht="75" x14ac:dyDescent="0.25">
      <c r="A2" s="7" t="s">
        <v>1</v>
      </c>
      <c r="B2" s="7" t="s">
        <v>2</v>
      </c>
      <c r="C2" s="8" t="s">
        <v>39</v>
      </c>
      <c r="D2" s="7" t="s">
        <v>40</v>
      </c>
      <c r="E2" s="7" t="s">
        <v>41</v>
      </c>
      <c r="F2" s="7" t="s">
        <v>42</v>
      </c>
      <c r="G2" s="7" t="s">
        <v>3</v>
      </c>
      <c r="H2" s="8" t="s">
        <v>43</v>
      </c>
      <c r="I2" s="7" t="s">
        <v>4</v>
      </c>
      <c r="J2" s="7" t="s">
        <v>5</v>
      </c>
      <c r="K2" s="7" t="s">
        <v>44</v>
      </c>
      <c r="L2" s="9" t="s">
        <v>45</v>
      </c>
      <c r="M2" s="9" t="s">
        <v>46</v>
      </c>
      <c r="N2" s="7" t="s">
        <v>6</v>
      </c>
      <c r="O2" s="10" t="s">
        <v>47</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60" x14ac:dyDescent="0.25">
      <c r="A4" s="3">
        <v>9</v>
      </c>
      <c r="B4" s="3"/>
      <c r="C4" s="3" t="s">
        <v>7</v>
      </c>
      <c r="D4" s="5" t="s">
        <v>20</v>
      </c>
      <c r="E4" s="3"/>
      <c r="F4" s="3"/>
      <c r="G4" s="3"/>
      <c r="H4" s="3" t="s">
        <v>9</v>
      </c>
      <c r="I4" s="3">
        <v>100</v>
      </c>
      <c r="J4" s="4">
        <v>2000</v>
      </c>
      <c r="K4" s="4"/>
      <c r="L4" s="4">
        <f>K4*((100+N4)/100)</f>
        <v>0</v>
      </c>
      <c r="M4" s="4">
        <f>J4*K4</f>
        <v>0</v>
      </c>
      <c r="N4" s="4"/>
      <c r="O4" s="4">
        <f>J4*L4</f>
        <v>0</v>
      </c>
    </row>
    <row r="5" spans="1:16" ht="60" x14ac:dyDescent="0.25">
      <c r="A5" s="3">
        <v>10</v>
      </c>
      <c r="B5" s="3"/>
      <c r="C5" s="3" t="s">
        <v>7</v>
      </c>
      <c r="D5" s="5" t="s">
        <v>21</v>
      </c>
      <c r="E5" s="3"/>
      <c r="F5" s="3"/>
      <c r="G5" s="3"/>
      <c r="H5" s="3" t="s">
        <v>22</v>
      </c>
      <c r="I5" s="3">
        <v>100</v>
      </c>
      <c r="J5" s="4">
        <v>3500</v>
      </c>
      <c r="K5" s="4"/>
      <c r="L5" s="4">
        <f>K5*((100+N5)/100)</f>
        <v>0</v>
      </c>
      <c r="M5" s="4">
        <f>J5*K5</f>
        <v>0</v>
      </c>
      <c r="N5" s="4"/>
      <c r="O5" s="4">
        <f>J5*L5</f>
        <v>0</v>
      </c>
    </row>
    <row r="6" spans="1:16" ht="60" x14ac:dyDescent="0.25">
      <c r="A6" s="3">
        <v>11</v>
      </c>
      <c r="B6" s="3"/>
      <c r="C6" s="3" t="s">
        <v>7</v>
      </c>
      <c r="D6" s="5" t="s">
        <v>23</v>
      </c>
      <c r="E6" s="3"/>
      <c r="F6" s="3"/>
      <c r="G6" s="3"/>
      <c r="H6" s="3" t="s">
        <v>22</v>
      </c>
      <c r="I6" s="3">
        <v>100</v>
      </c>
      <c r="J6" s="4">
        <v>6000</v>
      </c>
      <c r="K6" s="4"/>
      <c r="L6" s="4">
        <f>K6*((100+N6)/100)</f>
        <v>0</v>
      </c>
      <c r="M6" s="4">
        <f>J6*K6</f>
        <v>0</v>
      </c>
      <c r="N6" s="4"/>
      <c r="O6" s="4">
        <f>J6*L6</f>
        <v>0</v>
      </c>
    </row>
    <row r="7" spans="1:16" ht="90" x14ac:dyDescent="0.25">
      <c r="A7" s="3">
        <v>12</v>
      </c>
      <c r="B7" s="3"/>
      <c r="C7" s="3" t="s">
        <v>7</v>
      </c>
      <c r="D7" s="5" t="s">
        <v>24</v>
      </c>
      <c r="E7" s="3"/>
      <c r="F7" s="3"/>
      <c r="G7" s="3"/>
      <c r="H7" s="3" t="s">
        <v>22</v>
      </c>
      <c r="I7" s="3"/>
      <c r="J7" s="4">
        <v>5000</v>
      </c>
      <c r="K7" s="4"/>
      <c r="L7" s="4">
        <f>K7*((100+N7)/100)</f>
        <v>0</v>
      </c>
      <c r="M7" s="4">
        <f>J7*K7</f>
        <v>0</v>
      </c>
      <c r="N7" s="4"/>
      <c r="O7" s="4">
        <f>J7*L7</f>
        <v>0</v>
      </c>
    </row>
    <row r="8" spans="1:16" x14ac:dyDescent="0.25">
      <c r="I8" t="s">
        <v>16</v>
      </c>
      <c r="J8" s="4"/>
      <c r="K8" s="4"/>
      <c r="L8" s="4"/>
      <c r="M8" s="4">
        <f>SUM(M4:M7)</f>
        <v>0</v>
      </c>
      <c r="N8" s="4"/>
      <c r="O8" s="4">
        <f>SUM(O4:O7)</f>
        <v>0</v>
      </c>
      <c r="P8" s="6"/>
    </row>
  </sheetData>
  <sheetProtection formatCells="0" formatColumns="0" formatRows="0" insertColumns="0" insertRows="0" insertHyperlinks="0" deleteColumns="0" deleteRows="0" sort="0" autoFilter="0" pivotTables="0"/>
  <dataValidations count="1">
    <dataValidation type="whole" allowBlank="1" showInputMessage="1" showErrorMessage="1" prompt="tylko liczby 0, 5, 8 lub 23" sqref="N2" xr:uid="{6D6AAD64-1D76-43DE-BA13-26723873FB4B}">
      <formula1>0</formula1>
      <formula2>23</formula2>
    </dataValidation>
  </dataValidations>
  <pageMargins left="0.25" right="0.25" top="0.75" bottom="0.75" header="0.3" footer="0.3"/>
  <pageSetup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
  <sheetViews>
    <sheetView workbookViewId="0">
      <selection activeCell="E16" activeCellId="1" sqref="A2:XFD2 E16"/>
    </sheetView>
  </sheetViews>
  <sheetFormatPr defaultRowHeight="15" x14ac:dyDescent="0.25"/>
  <cols>
    <col min="1" max="1" width="5.5703125" bestFit="1" customWidth="1"/>
    <col min="2" max="2" width="13" customWidth="1"/>
    <col min="3" max="3" width="14.28515625" customWidth="1"/>
    <col min="4" max="4" width="35.5703125" customWidth="1"/>
    <col min="5" max="5" width="22.28515625" customWidth="1"/>
    <col min="6" max="6" width="22.42578125" customWidth="1"/>
    <col min="7" max="7" width="14.85546875" customWidth="1"/>
    <col min="8" max="8" width="10.425781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25</v>
      </c>
    </row>
    <row r="2" spans="1:16" s="11" customFormat="1" ht="75" x14ac:dyDescent="0.25">
      <c r="A2" s="7" t="s">
        <v>1</v>
      </c>
      <c r="B2" s="7" t="s">
        <v>2</v>
      </c>
      <c r="C2" s="8" t="s">
        <v>39</v>
      </c>
      <c r="D2" s="7" t="s">
        <v>40</v>
      </c>
      <c r="E2" s="7" t="s">
        <v>41</v>
      </c>
      <c r="F2" s="7" t="s">
        <v>42</v>
      </c>
      <c r="G2" s="7" t="s">
        <v>3</v>
      </c>
      <c r="H2" s="8" t="s">
        <v>43</v>
      </c>
      <c r="I2" s="7" t="s">
        <v>4</v>
      </c>
      <c r="J2" s="7" t="s">
        <v>5</v>
      </c>
      <c r="K2" s="7" t="s">
        <v>44</v>
      </c>
      <c r="L2" s="9" t="s">
        <v>45</v>
      </c>
      <c r="M2" s="9" t="s">
        <v>46</v>
      </c>
      <c r="N2" s="7" t="s">
        <v>6</v>
      </c>
      <c r="O2" s="10" t="s">
        <v>47</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20" x14ac:dyDescent="0.25">
      <c r="A4" s="3">
        <v>13</v>
      </c>
      <c r="B4" s="3"/>
      <c r="C4" s="3" t="s">
        <v>7</v>
      </c>
      <c r="D4" s="5" t="s">
        <v>26</v>
      </c>
      <c r="E4" s="3"/>
      <c r="F4" s="3"/>
      <c r="G4" s="3"/>
      <c r="H4" s="3" t="s">
        <v>9</v>
      </c>
      <c r="I4" s="3">
        <v>25</v>
      </c>
      <c r="J4" s="4">
        <v>600</v>
      </c>
      <c r="K4" s="4"/>
      <c r="L4" s="4">
        <f>K4*((100+N4)/100)</f>
        <v>0</v>
      </c>
      <c r="M4" s="4">
        <f>J4*K4</f>
        <v>0</v>
      </c>
      <c r="N4" s="4"/>
      <c r="O4" s="4">
        <f>J4*L4</f>
        <v>0</v>
      </c>
    </row>
    <row r="5" spans="1:16" ht="135" x14ac:dyDescent="0.25">
      <c r="A5" s="3">
        <v>14</v>
      </c>
      <c r="B5" s="3"/>
      <c r="C5" s="3" t="s">
        <v>7</v>
      </c>
      <c r="D5" s="5" t="s">
        <v>27</v>
      </c>
      <c r="E5" s="3"/>
      <c r="F5" s="3"/>
      <c r="G5" s="3"/>
      <c r="H5" s="3" t="s">
        <v>9</v>
      </c>
      <c r="I5" s="3">
        <v>50</v>
      </c>
      <c r="J5" s="4">
        <v>600</v>
      </c>
      <c r="K5" s="4"/>
      <c r="L5" s="4">
        <f>K5*((100+N5)/100)</f>
        <v>0</v>
      </c>
      <c r="M5" s="4">
        <f>J5*K5</f>
        <v>0</v>
      </c>
      <c r="N5" s="4"/>
      <c r="O5" s="4">
        <f>J5*L5</f>
        <v>0</v>
      </c>
    </row>
    <row r="6" spans="1:16" ht="90" x14ac:dyDescent="0.25">
      <c r="A6" s="3">
        <v>15</v>
      </c>
      <c r="B6" s="3"/>
      <c r="C6" s="3" t="s">
        <v>7</v>
      </c>
      <c r="D6" s="5" t="s">
        <v>28</v>
      </c>
      <c r="E6" s="3"/>
      <c r="F6" s="3"/>
      <c r="G6" s="3"/>
      <c r="H6" s="3" t="s">
        <v>9</v>
      </c>
      <c r="I6" s="3">
        <v>50</v>
      </c>
      <c r="J6" s="4">
        <v>2000</v>
      </c>
      <c r="K6" s="4"/>
      <c r="L6" s="4">
        <f>K6*((100+N6)/100)</f>
        <v>0</v>
      </c>
      <c r="M6" s="4">
        <f>J6*K6</f>
        <v>0</v>
      </c>
      <c r="N6" s="4"/>
      <c r="O6" s="4">
        <f>J6*L6</f>
        <v>0</v>
      </c>
    </row>
    <row r="7" spans="1:16" ht="150" x14ac:dyDescent="0.25">
      <c r="A7" s="3">
        <v>16</v>
      </c>
      <c r="B7" s="3"/>
      <c r="C7" s="3" t="s">
        <v>7</v>
      </c>
      <c r="D7" s="5" t="s">
        <v>29</v>
      </c>
      <c r="E7" s="3"/>
      <c r="F7" s="3"/>
      <c r="G7" s="3"/>
      <c r="H7" s="3" t="s">
        <v>9</v>
      </c>
      <c r="I7" s="3">
        <v>100</v>
      </c>
      <c r="J7" s="4">
        <v>4000</v>
      </c>
      <c r="K7" s="4"/>
      <c r="L7" s="4">
        <f>K7*((100+N7)/100)</f>
        <v>0</v>
      </c>
      <c r="M7" s="4">
        <f>J7*K7</f>
        <v>0</v>
      </c>
      <c r="N7" s="4"/>
      <c r="O7" s="4">
        <f>J7*L7</f>
        <v>0</v>
      </c>
    </row>
    <row r="8" spans="1:16" ht="60" x14ac:dyDescent="0.25">
      <c r="A8" s="3">
        <v>17</v>
      </c>
      <c r="B8" s="3"/>
      <c r="C8" s="3" t="s">
        <v>7</v>
      </c>
      <c r="D8" s="5" t="s">
        <v>30</v>
      </c>
      <c r="E8" s="3"/>
      <c r="F8" s="3"/>
      <c r="G8" s="3"/>
      <c r="H8" s="3" t="s">
        <v>9</v>
      </c>
      <c r="I8" s="3">
        <v>100</v>
      </c>
      <c r="J8" s="4">
        <v>6000</v>
      </c>
      <c r="K8" s="4"/>
      <c r="L8" s="4">
        <f>K8*((100+N8)/100)</f>
        <v>0</v>
      </c>
      <c r="M8" s="4">
        <f>J8*K8</f>
        <v>0</v>
      </c>
      <c r="N8" s="4"/>
      <c r="O8" s="4">
        <f>J8*L8</f>
        <v>0</v>
      </c>
    </row>
    <row r="9" spans="1:16" x14ac:dyDescent="0.25">
      <c r="I9" t="s">
        <v>16</v>
      </c>
      <c r="J9" s="4"/>
      <c r="K9" s="4"/>
      <c r="L9" s="4"/>
      <c r="M9" s="4">
        <f>SUM(M4:M8)</f>
        <v>0</v>
      </c>
      <c r="N9" s="4"/>
      <c r="O9" s="4">
        <f>SUM(O4:O8)</f>
        <v>0</v>
      </c>
      <c r="P9" s="6"/>
    </row>
  </sheetData>
  <sheetProtection formatCells="0" formatColumns="0" formatRows="0" insertColumns="0" insertRows="0" insertHyperlinks="0" deleteColumns="0" deleteRows="0" sort="0" autoFilter="0" pivotTables="0"/>
  <dataValidations count="1">
    <dataValidation type="whole" allowBlank="1" showInputMessage="1" showErrorMessage="1" prompt="tylko liczby 0, 5, 8 lub 23" sqref="N2" xr:uid="{7BF000BD-1D02-4E20-8DFE-3C5C6153953F}">
      <formula1>0</formula1>
      <formula2>23</formula2>
    </dataValidation>
  </dataValidations>
  <pageMargins left="0.25" right="0.25" top="0.75" bottom="0.75" header="0.3" footer="0.3"/>
  <pageSetup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
  <sheetViews>
    <sheetView workbookViewId="0">
      <selection activeCell="E16" activeCellId="1" sqref="A2:XFD2 E16"/>
    </sheetView>
  </sheetViews>
  <sheetFormatPr defaultRowHeight="15" x14ac:dyDescent="0.25"/>
  <cols>
    <col min="1" max="1" width="5.5703125" bestFit="1" customWidth="1"/>
    <col min="2" max="2" width="13" customWidth="1"/>
    <col min="3" max="3" width="14.28515625" customWidth="1"/>
    <col min="4" max="4" width="35.5703125" customWidth="1"/>
    <col min="5" max="5" width="22.28515625" customWidth="1"/>
    <col min="6" max="6" width="22.42578125" customWidth="1"/>
    <col min="7" max="7" width="14.85546875" customWidth="1"/>
    <col min="8" max="8" width="10.425781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31</v>
      </c>
    </row>
    <row r="2" spans="1:16" s="11" customFormat="1" ht="75" x14ac:dyDescent="0.25">
      <c r="A2" s="7" t="s">
        <v>1</v>
      </c>
      <c r="B2" s="7" t="s">
        <v>2</v>
      </c>
      <c r="C2" s="8" t="s">
        <v>39</v>
      </c>
      <c r="D2" s="7" t="s">
        <v>40</v>
      </c>
      <c r="E2" s="7" t="s">
        <v>41</v>
      </c>
      <c r="F2" s="7" t="s">
        <v>42</v>
      </c>
      <c r="G2" s="7" t="s">
        <v>3</v>
      </c>
      <c r="H2" s="8" t="s">
        <v>43</v>
      </c>
      <c r="I2" s="7" t="s">
        <v>4</v>
      </c>
      <c r="J2" s="7" t="s">
        <v>5</v>
      </c>
      <c r="K2" s="7" t="s">
        <v>44</v>
      </c>
      <c r="L2" s="9" t="s">
        <v>45</v>
      </c>
      <c r="M2" s="9" t="s">
        <v>46</v>
      </c>
      <c r="N2" s="7" t="s">
        <v>6</v>
      </c>
      <c r="O2" s="10" t="s">
        <v>47</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45" x14ac:dyDescent="0.25">
      <c r="A4" s="3">
        <v>18</v>
      </c>
      <c r="B4" s="3"/>
      <c r="C4" s="3" t="s">
        <v>7</v>
      </c>
      <c r="D4" s="5" t="s">
        <v>32</v>
      </c>
      <c r="E4" s="3"/>
      <c r="F4" s="3"/>
      <c r="G4" s="3"/>
      <c r="H4" s="3" t="s">
        <v>9</v>
      </c>
      <c r="I4" s="3">
        <v>50</v>
      </c>
      <c r="J4" s="4">
        <v>12000</v>
      </c>
      <c r="K4" s="4"/>
      <c r="L4" s="4">
        <f>K4*((100+N4)/100)</f>
        <v>0</v>
      </c>
      <c r="M4" s="4">
        <f>J4*K4</f>
        <v>0</v>
      </c>
      <c r="N4" s="4"/>
      <c r="O4" s="4">
        <f>J4*L4</f>
        <v>0</v>
      </c>
    </row>
    <row r="5" spans="1:16" x14ac:dyDescent="0.25">
      <c r="I5" t="s">
        <v>16</v>
      </c>
      <c r="J5" s="4"/>
      <c r="K5" s="4"/>
      <c r="L5" s="4"/>
      <c r="M5" s="4">
        <f>SUM(M4:M4)</f>
        <v>0</v>
      </c>
      <c r="N5" s="4"/>
      <c r="O5" s="4">
        <f>SUM(O4:O4)</f>
        <v>0</v>
      </c>
      <c r="P5" s="6"/>
    </row>
  </sheetData>
  <sheetProtection formatCells="0" formatColumns="0" formatRows="0" insertColumns="0" insertRows="0" insertHyperlinks="0" deleteColumns="0" deleteRows="0" sort="0" autoFilter="0" pivotTables="0"/>
  <dataValidations count="1">
    <dataValidation type="whole" allowBlank="1" showInputMessage="1" showErrorMessage="1" prompt="tylko liczby 0, 5, 8 lub 23" sqref="N2" xr:uid="{4C76DD14-4830-423B-BA78-23F0BA4E1683}">
      <formula1>0</formula1>
      <formula2>23</formula2>
    </dataValidation>
  </dataValidations>
  <pageMargins left="0.25" right="0.25" top="0.75" bottom="0.75" header="0.3" footer="0.3"/>
  <pageSetup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
  <sheetViews>
    <sheetView workbookViewId="0">
      <selection activeCell="E16" activeCellId="1" sqref="A2:XFD2 E16"/>
    </sheetView>
  </sheetViews>
  <sheetFormatPr defaultRowHeight="15" x14ac:dyDescent="0.25"/>
  <cols>
    <col min="1" max="1" width="5.5703125" bestFit="1" customWidth="1"/>
    <col min="2" max="2" width="13" customWidth="1"/>
    <col min="3" max="3" width="14.28515625" customWidth="1"/>
    <col min="4" max="4" width="35.5703125" customWidth="1"/>
    <col min="5" max="5" width="22.28515625" customWidth="1"/>
    <col min="6" max="6" width="22.42578125" customWidth="1"/>
    <col min="7" max="7" width="14.85546875" customWidth="1"/>
    <col min="8" max="8" width="10.425781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33</v>
      </c>
    </row>
    <row r="2" spans="1:16" s="11" customFormat="1" ht="75" x14ac:dyDescent="0.25">
      <c r="A2" s="7" t="s">
        <v>1</v>
      </c>
      <c r="B2" s="7" t="s">
        <v>2</v>
      </c>
      <c r="C2" s="8" t="s">
        <v>39</v>
      </c>
      <c r="D2" s="7" t="s">
        <v>40</v>
      </c>
      <c r="E2" s="7" t="s">
        <v>41</v>
      </c>
      <c r="F2" s="7" t="s">
        <v>42</v>
      </c>
      <c r="G2" s="7" t="s">
        <v>3</v>
      </c>
      <c r="H2" s="8" t="s">
        <v>43</v>
      </c>
      <c r="I2" s="7" t="s">
        <v>4</v>
      </c>
      <c r="J2" s="7" t="s">
        <v>5</v>
      </c>
      <c r="K2" s="7" t="s">
        <v>44</v>
      </c>
      <c r="L2" s="9" t="s">
        <v>45</v>
      </c>
      <c r="M2" s="9" t="s">
        <v>46</v>
      </c>
      <c r="N2" s="7" t="s">
        <v>6</v>
      </c>
      <c r="O2" s="10" t="s">
        <v>47</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05" x14ac:dyDescent="0.25">
      <c r="A4" s="3">
        <v>19</v>
      </c>
      <c r="B4" s="3"/>
      <c r="C4" s="3" t="s">
        <v>7</v>
      </c>
      <c r="D4" s="5" t="s">
        <v>34</v>
      </c>
      <c r="E4" s="3"/>
      <c r="F4" s="3"/>
      <c r="G4" s="3"/>
      <c r="H4" s="3" t="s">
        <v>9</v>
      </c>
      <c r="I4" s="3"/>
      <c r="J4" s="4">
        <v>20000</v>
      </c>
      <c r="K4" s="4"/>
      <c r="L4" s="4">
        <f>K4*((100+N4)/100)</f>
        <v>0</v>
      </c>
      <c r="M4" s="4">
        <f>J4*K4</f>
        <v>0</v>
      </c>
      <c r="N4" s="4"/>
      <c r="O4" s="4">
        <f>J4*L4</f>
        <v>0</v>
      </c>
    </row>
    <row r="5" spans="1:16" x14ac:dyDescent="0.25">
      <c r="I5" t="s">
        <v>16</v>
      </c>
      <c r="J5" s="4"/>
      <c r="K5" s="4"/>
      <c r="L5" s="4"/>
      <c r="M5" s="4">
        <f>SUM(M4:M4)</f>
        <v>0</v>
      </c>
      <c r="N5" s="4"/>
      <c r="O5" s="4">
        <f>SUM(O4:O4)</f>
        <v>0</v>
      </c>
      <c r="P5" s="6"/>
    </row>
  </sheetData>
  <sheetProtection formatCells="0" formatColumns="0" formatRows="0" insertColumns="0" insertRows="0" insertHyperlinks="0" deleteColumns="0" deleteRows="0" sort="0" autoFilter="0" pivotTables="0"/>
  <dataValidations count="1">
    <dataValidation type="whole" allowBlank="1" showInputMessage="1" showErrorMessage="1" prompt="tylko liczby 0, 5, 8 lub 23" sqref="N2" xr:uid="{A774C5B5-C0FB-47E6-BA2F-806E4B8BBB2E}">
      <formula1>0</formula1>
      <formula2>23</formula2>
    </dataValidation>
  </dataValidations>
  <pageMargins left="0.25" right="0.25" top="0.75" bottom="0.75" header="0.3" footer="0.3"/>
  <pageSetup scale="5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
  <sheetViews>
    <sheetView workbookViewId="0">
      <selection activeCell="E16" activeCellId="1" sqref="A2:XFD2 E16"/>
    </sheetView>
  </sheetViews>
  <sheetFormatPr defaultRowHeight="15" x14ac:dyDescent="0.25"/>
  <cols>
    <col min="1" max="1" width="5.5703125" bestFit="1" customWidth="1"/>
    <col min="2" max="2" width="13" customWidth="1"/>
    <col min="3" max="3" width="14.28515625" customWidth="1"/>
    <col min="4" max="4" width="35.5703125" customWidth="1"/>
    <col min="5" max="5" width="22.28515625" customWidth="1"/>
    <col min="6" max="6" width="22.42578125" customWidth="1"/>
    <col min="7" max="7" width="14.85546875" customWidth="1"/>
    <col min="8" max="8" width="10.425781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35</v>
      </c>
    </row>
    <row r="2" spans="1:16" s="11" customFormat="1" ht="75" x14ac:dyDescent="0.25">
      <c r="A2" s="7" t="s">
        <v>1</v>
      </c>
      <c r="B2" s="7" t="s">
        <v>2</v>
      </c>
      <c r="C2" s="8" t="s">
        <v>39</v>
      </c>
      <c r="D2" s="7" t="s">
        <v>40</v>
      </c>
      <c r="E2" s="7" t="s">
        <v>41</v>
      </c>
      <c r="F2" s="7" t="s">
        <v>42</v>
      </c>
      <c r="G2" s="7" t="s">
        <v>3</v>
      </c>
      <c r="H2" s="8" t="s">
        <v>43</v>
      </c>
      <c r="I2" s="7" t="s">
        <v>4</v>
      </c>
      <c r="J2" s="7" t="s">
        <v>5</v>
      </c>
      <c r="K2" s="7" t="s">
        <v>44</v>
      </c>
      <c r="L2" s="9" t="s">
        <v>45</v>
      </c>
      <c r="M2" s="9" t="s">
        <v>46</v>
      </c>
      <c r="N2" s="7" t="s">
        <v>6</v>
      </c>
      <c r="O2" s="10" t="s">
        <v>47</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20" x14ac:dyDescent="0.25">
      <c r="A4" s="3">
        <v>20</v>
      </c>
      <c r="B4" s="3"/>
      <c r="C4" s="3" t="s">
        <v>7</v>
      </c>
      <c r="D4" s="5" t="s">
        <v>36</v>
      </c>
      <c r="E4" s="3"/>
      <c r="F4" s="3"/>
      <c r="G4" s="3"/>
      <c r="H4" s="3" t="s">
        <v>22</v>
      </c>
      <c r="I4" s="3"/>
      <c r="J4" s="4">
        <v>300</v>
      </c>
      <c r="K4" s="4"/>
      <c r="L4" s="4">
        <f>K4*((100+N4)/100)</f>
        <v>0</v>
      </c>
      <c r="M4" s="4">
        <f>J4*K4</f>
        <v>0</v>
      </c>
      <c r="N4" s="4"/>
      <c r="O4" s="4">
        <f>J4*L4</f>
        <v>0</v>
      </c>
    </row>
    <row r="5" spans="1:16" x14ac:dyDescent="0.25">
      <c r="I5" t="s">
        <v>16</v>
      </c>
      <c r="J5" s="4"/>
      <c r="K5" s="4"/>
      <c r="L5" s="4"/>
      <c r="M5" s="4">
        <f>SUM(M4:M4)</f>
        <v>0</v>
      </c>
      <c r="N5" s="4"/>
      <c r="O5" s="4">
        <f>SUM(O4:O4)</f>
        <v>0</v>
      </c>
      <c r="P5" s="6"/>
    </row>
  </sheetData>
  <sheetProtection formatCells="0" formatColumns="0" formatRows="0" insertColumns="0" insertRows="0" insertHyperlinks="0" deleteColumns="0" deleteRows="0" sort="0" autoFilter="0" pivotTables="0"/>
  <dataValidations count="1">
    <dataValidation type="whole" allowBlank="1" showInputMessage="1" showErrorMessage="1" prompt="tylko liczby 0, 5, 8 lub 23" sqref="N2" xr:uid="{15B6BA56-BCA8-4CE0-9DF0-81B4E82963A1}">
      <formula1>0</formula1>
      <formula2>23</formula2>
    </dataValidation>
  </dataValidations>
  <pageMargins left="0.25" right="0.25" top="0.75" bottom="0.75" header="0.3" footer="0.3"/>
  <pageSetup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
  <sheetViews>
    <sheetView workbookViewId="0">
      <selection activeCell="E16" activeCellId="1" sqref="A2:XFD2 E16"/>
    </sheetView>
  </sheetViews>
  <sheetFormatPr defaultRowHeight="15" x14ac:dyDescent="0.25"/>
  <cols>
    <col min="1" max="1" width="5.5703125" bestFit="1" customWidth="1"/>
    <col min="2" max="2" width="13" customWidth="1"/>
    <col min="3" max="3" width="14.28515625" customWidth="1"/>
    <col min="4" max="4" width="35.5703125" customWidth="1"/>
    <col min="5" max="5" width="22.28515625" customWidth="1"/>
    <col min="6" max="6" width="22.42578125" customWidth="1"/>
    <col min="7" max="7" width="14.85546875" customWidth="1"/>
    <col min="8" max="8" width="10.425781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37</v>
      </c>
    </row>
    <row r="2" spans="1:16" s="11" customFormat="1" ht="75" x14ac:dyDescent="0.25">
      <c r="A2" s="7" t="s">
        <v>1</v>
      </c>
      <c r="B2" s="7" t="s">
        <v>2</v>
      </c>
      <c r="C2" s="8" t="s">
        <v>39</v>
      </c>
      <c r="D2" s="7" t="s">
        <v>40</v>
      </c>
      <c r="E2" s="7" t="s">
        <v>41</v>
      </c>
      <c r="F2" s="7" t="s">
        <v>42</v>
      </c>
      <c r="G2" s="7" t="s">
        <v>3</v>
      </c>
      <c r="H2" s="8" t="s">
        <v>43</v>
      </c>
      <c r="I2" s="7" t="s">
        <v>4</v>
      </c>
      <c r="J2" s="7" t="s">
        <v>5</v>
      </c>
      <c r="K2" s="7" t="s">
        <v>44</v>
      </c>
      <c r="L2" s="9" t="s">
        <v>45</v>
      </c>
      <c r="M2" s="9" t="s">
        <v>46</v>
      </c>
      <c r="N2" s="7" t="s">
        <v>6</v>
      </c>
      <c r="O2" s="10" t="s">
        <v>47</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75" x14ac:dyDescent="0.25">
      <c r="A4" s="3">
        <v>21</v>
      </c>
      <c r="B4" s="3"/>
      <c r="C4" s="3" t="s">
        <v>7</v>
      </c>
      <c r="D4" s="5" t="s">
        <v>38</v>
      </c>
      <c r="E4" s="3"/>
      <c r="F4" s="3"/>
      <c r="G4" s="3"/>
      <c r="H4" s="3" t="s">
        <v>22</v>
      </c>
      <c r="I4" s="3">
        <v>100</v>
      </c>
      <c r="J4" s="4">
        <v>100</v>
      </c>
      <c r="K4" s="4"/>
      <c r="L4" s="4">
        <f>K4*((100+N4)/100)</f>
        <v>0</v>
      </c>
      <c r="M4" s="4">
        <f>J4*K4</f>
        <v>0</v>
      </c>
      <c r="N4" s="4"/>
      <c r="O4" s="4">
        <f>J4*L4</f>
        <v>0</v>
      </c>
    </row>
    <row r="5" spans="1:16" x14ac:dyDescent="0.25">
      <c r="I5" t="s">
        <v>16</v>
      </c>
      <c r="J5" s="4"/>
      <c r="K5" s="4"/>
      <c r="L5" s="4"/>
      <c r="M5" s="4">
        <f>SUM(M4:M4)</f>
        <v>0</v>
      </c>
      <c r="N5" s="4"/>
      <c r="O5" s="4">
        <f>SUM(O4:O4)</f>
        <v>0</v>
      </c>
      <c r="P5" s="6"/>
    </row>
  </sheetData>
  <sheetProtection formatCells="0" formatColumns="0" formatRows="0" insertColumns="0" insertRows="0" insertHyperlinks="0" deleteColumns="0" deleteRows="0" sort="0" autoFilter="0" pivotTables="0"/>
  <dataValidations count="1">
    <dataValidation type="whole" allowBlank="1" showInputMessage="1" showErrorMessage="1" prompt="tylko liczby 0, 5, 8 lub 23" sqref="N2" xr:uid="{AA6BE911-A143-43F7-AEBA-CC40DEDEF01A}">
      <formula1>0</formula1>
      <formula2>23</formula2>
    </dataValidation>
  </dataValidations>
  <pageMargins left="0.25" right="0.25" top="0.75" bottom="0.75" header="0.3" footer="0.3"/>
  <pageSetup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P01 igły do znieczuleń podpoję</vt:lpstr>
      <vt:lpstr>P02 igły do nakłuć lędźwiowych</vt:lpstr>
      <vt:lpstr>P03 igły iniekcyjne, igły inie</vt:lpstr>
      <vt:lpstr>P04 łączniki jednorazowe</vt:lpstr>
      <vt:lpstr>P05 mini spike</vt:lpstr>
      <vt:lpstr>P06 dial-a -flow</vt:lpstr>
      <vt:lpstr>P07 igły z filtrem</vt:lpstr>
      <vt:lpstr>P08 igły do pobierania leków</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2024-07-02T06:29:04Z</cp:lastPrinted>
  <dcterms:created xsi:type="dcterms:W3CDTF">2024-07-02T06:26:56Z</dcterms:created>
  <dcterms:modified xsi:type="dcterms:W3CDTF">2024-07-02T06:30:46Z</dcterms:modified>
  <cp:category/>
</cp:coreProperties>
</file>