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ThisWorkbook"/>
  <mc:AlternateContent xmlns:mc="http://schemas.openxmlformats.org/markup-compatibility/2006">
    <mc:Choice Requires="x15">
      <x15ac:absPath xmlns:x15ac="http://schemas.microsoft.com/office/spreadsheetml/2010/11/ac" url="X:\Postępowania Kasia\Postepowania po 18 Pażdziernika\2024\USTAWA\76 PN 24 JEDNORAZÓWKA OIOM\(2)Dokumentacja postepowania opublikowana w portalu w dniu wszczęcia\"/>
    </mc:Choice>
  </mc:AlternateContent>
  <xr:revisionPtr revIDLastSave="0" documentId="8_{BEB60415-C3E3-4A1E-904D-83803DD29687}" xr6:coauthVersionLast="47" xr6:coauthVersionMax="47" xr10:uidLastSave="{00000000-0000-0000-0000-000000000000}"/>
  <bookViews>
    <workbookView xWindow="-120" yWindow="-120" windowWidth="29040" windowHeight="15840" activeTab="2" xr2:uid="{00000000-000D-0000-FFFF-FFFF00000000}"/>
  </bookViews>
  <sheets>
    <sheet name="(P1) Zestaw do tracheostomii p" sheetId="1" r:id="rId1"/>
    <sheet name="(P2) Zamknięty system do odsys" sheetId="2" r:id="rId2"/>
    <sheet name="(P3) Zestawy infuzyjne" sheetId="3" r:id="rId3"/>
    <sheet name="Kryteria oceny" sheetId="4" r:id="rId4"/>
  </sheets>
  <calcPr calcId="999999"/>
</workbook>
</file>

<file path=xl/calcChain.xml><?xml version="1.0" encoding="utf-8"?>
<calcChain xmlns="http://schemas.openxmlformats.org/spreadsheetml/2006/main">
  <c r="O7" i="3" l="1"/>
  <c r="M7" i="3"/>
  <c r="O6" i="3"/>
  <c r="M6" i="3"/>
  <c r="L6" i="3"/>
  <c r="O5" i="3"/>
  <c r="M5" i="3"/>
  <c r="L5" i="3"/>
  <c r="O4" i="3"/>
  <c r="M4" i="3"/>
  <c r="L4" i="3"/>
  <c r="O9" i="2"/>
  <c r="M9" i="2"/>
  <c r="O8" i="2"/>
  <c r="M8" i="2"/>
  <c r="L8" i="2"/>
  <c r="O7" i="2"/>
  <c r="M7" i="2"/>
  <c r="L7" i="2"/>
  <c r="O6" i="2"/>
  <c r="M6" i="2"/>
  <c r="L6" i="2"/>
  <c r="O5" i="2"/>
  <c r="M5" i="2"/>
  <c r="L5" i="2"/>
  <c r="O4" i="2"/>
  <c r="M4" i="2"/>
  <c r="L4" i="2"/>
  <c r="O6" i="1"/>
  <c r="M6" i="1"/>
  <c r="O5" i="1"/>
  <c r="M5" i="1"/>
  <c r="L5" i="1"/>
  <c r="O4" i="1"/>
  <c r="M4" i="1"/>
  <c r="L4" i="1"/>
</calcChain>
</file>

<file path=xl/sharedStrings.xml><?xml version="1.0" encoding="utf-8"?>
<sst xmlns="http://schemas.openxmlformats.org/spreadsheetml/2006/main" count="81" uniqueCount="31">
  <si>
    <t>(P1) Zestaw do tracheostomii przezskórnej</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</si>
  <si>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</si>
  <si>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</si>
  <si>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</si>
  <si>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</si>
  <si>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</si>
  <si>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</si>
  <si>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</si>
  <si>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</si>
  <si>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</si>
  <si>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</si>
  <si>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</si>
  <si>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</si>
  <si>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</si>
  <si>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</si>
  <si>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</si>
  <si>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312_02_08</t>
  </si>
  <si>
    <t>Zestaw do przezskórnej tracheotomii metodą Seldingera dla osób o nietypowej anatomii szyi z jednostopniowym rozszerzadłem w kształcie litery "S" z hydrofilną warstwą poślizgową z miękkim końcem, ergonomicznym uchwytem, z otworem na cewnik prowadzący i ze znacznikami informującymi o głębokości wprowadzenia, w zestawie: wyskalowana, zbrojona rurka tracheostomijna z mankietem niskociśnieniowym z elastycznym, przezroczystym regulowanym kołnierzem z zaciskiem w formie dźwigni, utrzymującym właściwą pozycję, z samoblokującym się mandrynem z otworem na cewnik prowadzący, skalpel, zakrzywione kleszczyki do preparacji tkanek, strzykawka 10ml do aspracji, długa wyskalowana igła wprowadzająca 14G z kaniulą, długi wyskalowany rozszerzacz wstępny z uchwytem, długi cewnik prowadzący, prowadnica Seldingera, cienkościenna teflonowa kaniula, gąbka do czyszczenia kaniuli, miękka opaska mocujaca, klin do odłączania rurki, sterylny żel nawilżajacy, zabezpieczenine igły przed zakłuciem, obłozenie pola operacyjnego z oknem, całość sterylna, pakowana na dwóch tacach ( przyrządy do zabiegu oraz rurka i akcesoria). Rozm: 7, 8, 9mm.</t>
  </si>
  <si>
    <t>szt.</t>
  </si>
  <si>
    <t>Zestaw do przezskórnej tracheotomii metodą Ciaglii, do wprowadzenia metodą Seldingera, z jednostopniowym rozszerzadłem wyprofilowanym w kształcie litery „S” o składzie:
­ skalpel nr 15 (z zabezpieczeniem)
­ 2 strzykawki (5 i 10 ml)
­ igła wprowadzająca z kaniulą (igła 16 G, kaniula 14 G)
­ igła wprowadzająca (5 cm), znaczniki głębokości
­ prowadnica Seldingera z zakończeniem „J” i z prowadnikiem, ze znacznikami pozycjonującym; możliwość prowadzenia przy użyciu jednej ręki
­ krótki rozszerzacz 14F
­ opatentowane, jednostopniowe rozszerzadło w kształcie litery S z hydrofilną warstwą poślizgową
­ kleszczyki hemostatyczne (zakrzywione) z nierdzewnej stali
­ pojemnik do zabezpieczenia zużytych igieł
­ rurka tracheostomijna z mankietem niskociśnieniowym z wbudowanym przewodem do odsysania znad mankietu, z integralnym łącznikiem 15mm, z samoblokującym się mandrynem, z otworem na prowadnicę, rurka widoczna w Rtg, kąt wygięcia rurki 105 stopni; przezroczysty kołnierz z oznaczeniem rozmiaru rurki, długości rurki, średnicy zewnętrznej rurki oraz producenta / marki / nazwy rurki; na baloniku kontrolnym oznaczenie rozmiaru rurki, średnicy spoczynkowej mankietu w mm oraz producenta i marki; łącznik do kontroli odsysania
­ prowadnik (dedykowany do rozmiaru rurki tracheostomijnej) z miękkim stożkowym zakończeniem 
i z uchwytem
­ 2 wymienne kaniule wewnętrzne do rurki, szczoteczka do rurki, opaska do rurki, podkładka pod rurkę 
­ klin do rozłączenia układu
­ jałowy żel poślizgowy 5 g (2 szt.)
­ bawełniane gaziki 9,5 x 9,5 cm (10 szt.)
­ serweta
Rozmiary rurki tracheostomijnej : 7,0 mm, 8,0 mm i 9,0 mm.</t>
  </si>
  <si>
    <t>Razem</t>
  </si>
  <si>
    <t>(P2) Zamknięty system do odsysania</t>
  </si>
  <si>
    <t>Zamknięty system do odsysania rurki intubacyjnej CH 12/14/16 dł. 56 cml możliwość stosowania do 72 godz.; Zintegrowany /wbudowany podwójnie obrotowy łącznik o kącie 90 st., zamykany, obrotowy port do przepłukiwania cewnika, zamykany port do podawania leków wziewnych (MDI) zintegrowany bezpośrednio w części łącznika podłączanej do rurki pacjenta, komora do obserwacji wydzieliny pacjenta, zabezpieczenie łącznika podciśnienia w postaci kapturka zamocowanego do zestawu, aktywacja podciśnienia za pomocą przycisku ściskanego wnętrzem dłoni, blokada przycisku aktywacji podciśnienia poprzez jego obrót o 90 st., uniemożliwiająca przypadkową aktywację odsysania. Przekręcana zastawka na wysokości portu do przepłukiwania oddzielająca cewnik od pacjenta po usunięciu go z rurki  zapewniająca szczelność zestawu. Cewnik: bez konieczności wymiany po każdorazowej procedurze odsysania, zakończony atraumatycznie (zaokrąglona końcówka bez żadnych ostrych krawędzi oraz ścięć), z dwoma otworami po przeciwległych stronach, zakończony obwódką w kolorze czarnym, pozwalającym na jego wizualizację podczas przepłukiwania, oznaczenie rozmiaru cewnika bezpośrednio na dystalnym końcu cewnika, cewnik z widocznymi oznaczeniami głębokości insercji skalowanymi co 1 cm. System stanowiący integralną całość, nierozłączalny, wszystkie elementy systemu sterylne. System gotowy do użycia bezpośrednio po wyjęciu z opakowania, bez potrzeby dodatkowego montażu akcesoriów. Nie dopuszcza się systemu wymagającego dodatkowych elementów koniecznych lub wspomagających odłączanie systemu od rurki intubacyjnejProdukt bez zawartości lateksu i DEHP.</t>
  </si>
  <si>
    <t>Zamknięty system do odsysania rurki tracheostomijnej CH 12/14/16 dł. 36 cm, możliwość stosowania do 72 godz.  Zintegrowany /wbudowany podwójnie obrotowy łącznik o kącie 90 st., zamykany, obrotowy port do przepłukiwania cewnika, zamykany port do podawania leków wziewnych (MDI) zintegrowany bezpośrednio w części łącznika podłączanej do rurki pacjenta, komora do obserwacji wydzieliny pacjenta, zabezpieczenie łącznika podciśnienia w postaci kapturka zamocowanego do zestawu, aktywacja podciśnienia za pomocą przycisku ściskanego wnętrzem dłoni, blokada przycisku aktywacji podciśnienia poprzez jego obrót o 90 st., uniemożliwiająca przypadkową aktywację odsysania. Przekręcana zastawka na wysokości portu do przepłukiwania oddzielająca cewnik od pacjenta po usunięciu go z rurki  zapewniająca szczelność zestawu. Cewnik: bez konieczności wymiany po każdorazowej procedurze odsysania, zakończony atraumatycznie (zaokrąglona końcówka bez żadnych ostrych krawędzi oraz ścięć), z dwoma otworami po przeciwległych stronach, zakończony obwódką w kolorze czarnym, pozwalającym na jego wizualizację podczas przepłukiwania, oznaczenie rozmiaru cewnika bezpośrednio na dystalnym końcu cewnika, cewnik z widocznymi oznaczeniami głębokości insercji skalowanymi co 1 cm. System stanowiący integralną całość, nierozłączalny, wszystkie elementy systemu sterylne. System gotowy do użycia bezpośrednio po wyjęciu z opakowania, bez potrzeby dodatkowego montażu akcesoriów. Nie dopuszcza się systemu wymagającego dodatkowych elementów koniecznych lub wspomagających odłączanie systemu od rurki  tracheostomijnej. Produkt bez zawartości lateksu i DEHP.</t>
  </si>
  <si>
    <t>Zamknięty system do odsysania z możliwością stosowania do 48 godz. Rozmiary do rurki intubacyjnej CH 18 dł. 54 cm; Zintegrowany/wbudowany podwójnie obrotowy łącznik o kącie 90 st., zamykany, obrotowy port do przepłukiwania cewnika o długości min. 5 cm, zamykany port do podawania leków wziewnych (MDI) zintegrowany bezpośrednio w części łącznika podłączanej do rurki pacjenta, komora pozwalająca do obserwację wydzieliny pacjenta, zabezpieczenie łącznika podciśnienia w postaci kapturka, zamocowane do zestawu w sposób zapobiegający zagubieniu, aktywacja podciśnienia za pomocą przycisku, blokada przycisku aktywacji podciśnienia poprzez jego obrót o 180 st., uniemożliwiająca przypadkową aktywację odsysania. Cewnik: bez konieczności wymiany po każdorazowej procedurze odsysania, zakończony atraumatycznie (zaokrąglona końcówka bez żadnych ostrych krawędzi oraz ścięć), z dwoma otworami po przeciwległych stronach, zakończony obwódką w kolorze czarnym, pozwalającym na jego wizualizację podczas przepłukiwania, oznaczenie rozmiaru cewnika bezpośrednio na dystalnym końcu cewnika, cewnik z widocznymi oznaczeniami głębokości insercji skalowanymi co 1 cm. System stanowiący integralną całość, nierozłączalny, wszystkie elementy systemu sterylne. System gotowy do użycia bezpośrednio po wyjęciu z opakowania, bez potrzeby dodatkowego montażu akcesoriów.t Produkt bez zawartości lateksu.</t>
  </si>
  <si>
    <t>Sterylna, przezroczysta osłona na powieki zaprojektowana w celu utrzymania zamknięcia powiek podczas znieczulenia ogólnego na bloku operacyjnym lub głębokiej sedacji, np. na OIOM. Zapewnia szybkie, całkowite i bezpieczne zamknięcie powiek. Dzięki obwodowemu uszczelnieniu wokół oka cała wilgoć zostaje zatrzymana, zapobiegając w ten sposób „wysychaniu” oka. Zmniejsza tym samym ryzyko uszkodzenia rogówki i keratopatii ekspozycyjnej. Zabezpiecza także przed zabrudzeniem oraz dostaniem się płynów do oczu podczas zabiegów operacyjnych. W skład opakowania wchodzą dwie sztuki osłon o wymiarach 3,7cm x 9,3cm.</t>
  </si>
  <si>
    <t>Jednorazowy zestaw laryngoskopowy, nierozłączalny dorośli (łyżka połączona z rękojeścią na stałe), gotowy do użytku po wyjęciu z opakowania, zgodny z normą ISO 7376. W skład zestawu wchodzi: łyżka typ Macintosh z chirurgicznej stali nierdzewnej  oraz rękojeść z tworzywa sztucznego z poprzecznymi frezami w postaci okręgów oraz zainstalowaną baterią 6V. Możliwość szybkiego i bezdotykowego wyjęcia baterii po użyciu w celu ich bezpiecznej utylizacji. Łyżka z wbudowanym źródłem światła typu LED o oraz antyrefleksyjną, satynową powierzchnią.  Końcówka od strony pacjenta atraumatyczna, zaokrąglona (przekrój w formie walca), pogrubiona. Zestaw przetestowany pod kątem wytrzymałości połączenia siłą nacisku 15 kg.  (Potwierdzić oświadczeniem producenta - załączyć do oferty). Na górnej części łyżki podane informacje tj.: rozmiar i typ łyżki, symbol CE, numer katalogowy, symbol „nie do powtórnego użycia” (przekreślona cyfra 2).    Rozmiar zestawu -
0 -  dł. 61.0 mm x szer. 8.5 mm rękojeść pediatryczna                                                                                
1 - dł. 75.0 mm x szer. 11.5 mm rękojeść pediatryczna                                                         
2 -dł. 93.0 mm x szer. 12.5 mm rękojeść dla dorosłych                                                                                                                                                                                                                                                       3 - dł. 110.0 mm x szer. 13.5 mm rękojeść dla dorosłych                                                        
4 - / dł. 135.0 mm x szer. 14.0 mm rękojeść dla dorosłych                                                   
5 - / dł. 156.0 mm x szer. 14.0 mm rękojeść dla dorosłych                                                                                        Możliwości sprawdzenia wszystkich elementów oraz poprawności działania zestawu w opakowaniu bez potrzeby jego otwierania. Opakowanie jednostkowe foliowe. Łatwe do otwarcia saszetki, oznaczone symbolem strzałki, wskazującym miejsce otwarcia opakowania. Na opakowaniu jednostkowym etykieta zawierająca: rozmiar, długość i typ łyżki, typ rękojeści, nr katalogowy, datę ważności, nr serii (LOT), kod QR.Okres ważności 3 lata. Produkt czysty mikrobiologicznie</t>
  </si>
  <si>
    <t>(P3) Zestawy infuzyjne</t>
  </si>
  <si>
    <t>Dren do pompy infuzyjnej Infusomat Space Line, do żywienia dojelitowego; dren wyposażony w uniwersalny multikonektor kompatybilny z każdym rodzajem pojemnika i bezigłowy port do wstrzyknięć; dren wyposażony w zacisk rolkowy i stopniowy adapter stożkowy do cewników do żywienia; dren wolny od PCV o długości min. 300 cm</t>
  </si>
  <si>
    <t>Dren do pompy infuzyjnej Infusomat Space, zapewniający ochronę przed światłem, posiadający ostry kolec komory kroplowej, odpowietrznik z filtrem przeciwbakteryjnym i klapką zamykającą, górna część komory kroplowej dopasowaną do czujnika kropli, komora kroplowa posiadająca filtr infuzyjny 15 um oraz filtr powietrza zapobiegający dostaniu się powietrza do pacjenta, zacisk rolkowy ze specjalnym miejscem na unieruchomienie i zabezpieczenie kolca po zakończonej infuzji, wbudowana wstawka silikonowa kontaktująca się z mechanizmem pompy, końcówka drenu luer-lock, dł. drenu 250cm</t>
  </si>
  <si>
    <t>Dren do pompy infuzyjnej Infusomat Space, posiadający ostry kolec komory kroplowej, odpowietrznik z filtrem przeciwbakteryjnym i klapką zamykającą, górna część komory kroplowej dopasowana do czujnika kropli, 15 um filtr infuzyjny w komorze kroplowej, zacisk rolkowy ze specjanym miejscem na unieruchomienie i zabezpieczenie kolca po zakończonej infuzji, wstawka silikonowa kontaktująca sie z mechanizmem pompy, końcówka drenu luer-lock, dł. drenu 250cm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</si>
</sst>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4" x14ac:knownFonts="1">
    <font>
      <sz val="11"/>
      <color rgb="FF000000"/>
      <name val="Calibri"/>
    </font>
    <font>
      <b/>
      <sz val="14"/>
      <color rgb="FF000000"/>
      <name val="Calibri"/>
    </font>
    <font>
      <b/>
      <sz val="10"/>
      <color rgb="FF000000"/>
      <name val="Calibri"/>
      <family val="2"/>
      <charset val="238"/>
    </font>
    <font>
      <sz val="10"/>
      <color rgb="FF000000"/>
      <name val="Calibri"/>
      <family val="2"/>
      <charset val="238"/>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3">
    <xf numFmtId="0" fontId="0" fillId="0" borderId="0" xfId="0"/>
    <xf numFmtId="0" fontId="1" fillId="0" borderId="0" xfId="0" applyFont="1" applyAlignment="1">
      <alignment horizontal="centerContinuous"/>
    </xf>
    <xf numFmtId="1" fontId="0" fillId="0" borderId="0" xfId="0" applyNumberFormat="1"/>
    <xf numFmtId="0" fontId="2" fillId="2" borderId="1" xfId="0" applyFont="1" applyFill="1" applyBorder="1" applyAlignment="1">
      <alignment horizontal="centerContinuous" wrapText="1"/>
    </xf>
    <xf numFmtId="1" fontId="2" fillId="2" borderId="1" xfId="0" applyNumberFormat="1" applyFont="1" applyFill="1" applyBorder="1" applyAlignment="1">
      <alignment horizontal="centerContinuous" wrapText="1"/>
    </xf>
    <xf numFmtId="0" fontId="3" fillId="0" borderId="0" xfId="0" applyFont="1"/>
    <xf numFmtId="0" fontId="3" fillId="0" borderId="1" xfId="0" applyFont="1" applyBorder="1" applyAlignment="1">
      <alignment horizontal="centerContinuous"/>
    </xf>
    <xf numFmtId="1" fontId="3" fillId="0" borderId="1" xfId="0" applyNumberFormat="1" applyFont="1" applyBorder="1" applyAlignment="1">
      <alignment horizontal="centerContinuous"/>
    </xf>
    <xf numFmtId="0" fontId="3" fillId="0" borderId="1" xfId="0" applyFont="1" applyBorder="1" applyAlignment="1" applyProtection="1">
      <alignment horizontal="center"/>
      <protection locked="0"/>
    </xf>
    <xf numFmtId="0" fontId="3" fillId="0" borderId="1" xfId="0" applyFont="1" applyBorder="1" applyAlignment="1" applyProtection="1">
      <alignment horizontal="center" wrapText="1"/>
      <protection locked="0"/>
    </xf>
    <xf numFmtId="164" fontId="3" fillId="0" borderId="1" xfId="0" applyNumberFormat="1" applyFont="1" applyBorder="1" applyAlignment="1" applyProtection="1">
      <alignment horizontal="center"/>
      <protection locked="0"/>
    </xf>
    <xf numFmtId="164" fontId="3" fillId="0" borderId="1" xfId="0" applyNumberFormat="1" applyFont="1" applyBorder="1" applyAlignment="1">
      <alignment horizontal="center"/>
    </xf>
    <xf numFmtId="1" fontId="3" fillId="0" borderId="1" xfId="0" applyNumberFormat="1" applyFont="1" applyBorder="1" applyAlignment="1" applyProtection="1">
      <alignment horizontal="center"/>
      <protection locked="0"/>
    </xf>
    <xf numFmtId="0" fontId="3" fillId="0" borderId="0" xfId="0" applyFont="1" applyAlignment="1">
      <alignment horizontal="centerContinuous"/>
    </xf>
    <xf numFmtId="0" fontId="3" fillId="0" borderId="0" xfId="0" applyFont="1" applyAlignment="1">
      <alignment wrapText="1"/>
    </xf>
    <xf numFmtId="0" fontId="3" fillId="0" borderId="1" xfId="0" applyFont="1" applyBorder="1" applyAlignment="1">
      <alignment horizontal="centerContinuous" wrapText="1"/>
    </xf>
    <xf numFmtId="1" fontId="3" fillId="0" borderId="1" xfId="0" applyNumberFormat="1" applyFont="1" applyBorder="1" applyAlignment="1">
      <alignment horizontal="centerContinuous" wrapText="1"/>
    </xf>
    <xf numFmtId="164" fontId="3" fillId="0" borderId="1" xfId="0" applyNumberFormat="1" applyFont="1" applyBorder="1" applyAlignment="1" applyProtection="1">
      <alignment horizontal="center" wrapText="1"/>
      <protection locked="0"/>
    </xf>
    <xf numFmtId="164" fontId="3" fillId="0" borderId="1" xfId="0" applyNumberFormat="1" applyFont="1" applyBorder="1" applyAlignment="1">
      <alignment horizontal="center" wrapText="1"/>
    </xf>
    <xf numFmtId="1" fontId="3" fillId="0" borderId="1" xfId="0" applyNumberFormat="1" applyFont="1" applyBorder="1" applyAlignment="1" applyProtection="1">
      <alignment horizontal="center" wrapText="1"/>
      <protection locked="0"/>
    </xf>
    <xf numFmtId="0" fontId="3" fillId="0" borderId="0" xfId="0" applyFont="1" applyAlignment="1">
      <alignment horizontal="centerContinuous" wrapText="1"/>
    </xf>
    <xf numFmtId="0" fontId="2" fillId="0" borderId="0" xfId="0" applyFont="1" applyAlignment="1">
      <alignment horizontal="centerContinuous"/>
    </xf>
    <xf numFmtId="1" fontId="3" fillId="0" borderId="0" xfId="0" applyNumberFormat="1" applyFont="1"/>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
  <sheetViews>
    <sheetView topLeftCell="A5" workbookViewId="0">
      <selection activeCell="D4" sqref="D4"/>
    </sheetView>
  </sheetViews>
  <sheetFormatPr defaultRowHeight="15" x14ac:dyDescent="0.25"/>
  <cols>
    <col min="1" max="1" width="4.42578125" customWidth="1"/>
    <col min="2" max="2" width="15.7109375" customWidth="1"/>
    <col min="3" max="3" width="13.42578125" customWidth="1"/>
    <col min="4" max="4" width="65" customWidth="1"/>
    <col min="5" max="5" width="22.42578125" customWidth="1"/>
    <col min="6" max="6" width="27" customWidth="1"/>
    <col min="7" max="10" width="13.42578125" customWidth="1"/>
    <col min="11" max="12" width="15.7109375" customWidth="1"/>
    <col min="13" max="13" width="13.42578125" customWidth="1"/>
    <col min="14" max="14" width="9" style="2" customWidth="1"/>
    <col min="15" max="15" width="18" customWidth="1"/>
  </cols>
  <sheetData>
    <row r="1" spans="1:16" ht="18.75" x14ac:dyDescent="0.3">
      <c r="F1" s="1" t="s">
        <v>0</v>
      </c>
    </row>
    <row r="2" spans="1:16" s="5" customFormat="1" ht="51" x14ac:dyDescent="0.2">
      <c r="A2" s="3" t="s">
        <v>1</v>
      </c>
      <c r="B2" s="3" t="s">
        <v>2</v>
      </c>
      <c r="C2" s="3" t="s">
        <v>3</v>
      </c>
      <c r="D2" s="3" t="s">
        <v>4</v>
      </c>
      <c r="E2" s="3" t="s">
        <v>5</v>
      </c>
      <c r="F2" s="3" t="s">
        <v>6</v>
      </c>
      <c r="G2" s="3" t="s">
        <v>7</v>
      </c>
      <c r="H2" s="3" t="s">
        <v>8</v>
      </c>
      <c r="I2" s="3" t="s">
        <v>9</v>
      </c>
      <c r="J2" s="3" t="s">
        <v>10</v>
      </c>
      <c r="K2" s="3" t="s">
        <v>11</v>
      </c>
      <c r="L2" s="3" t="s">
        <v>12</v>
      </c>
      <c r="M2" s="3" t="s">
        <v>13</v>
      </c>
      <c r="N2" s="4" t="s">
        <v>14</v>
      </c>
      <c r="O2" s="3" t="s">
        <v>15</v>
      </c>
    </row>
    <row r="3" spans="1:16" s="5" customFormat="1" ht="12.75" x14ac:dyDescent="0.2">
      <c r="A3" s="6">
        <v>1</v>
      </c>
      <c r="B3" s="6">
        <v>2</v>
      </c>
      <c r="C3" s="6">
        <v>3</v>
      </c>
      <c r="D3" s="6">
        <v>4</v>
      </c>
      <c r="E3" s="6">
        <v>5</v>
      </c>
      <c r="F3" s="6">
        <v>6</v>
      </c>
      <c r="G3" s="6">
        <v>7</v>
      </c>
      <c r="H3" s="6">
        <v>8</v>
      </c>
      <c r="I3" s="6">
        <v>9</v>
      </c>
      <c r="J3" s="6">
        <v>10</v>
      </c>
      <c r="K3" s="6">
        <v>11</v>
      </c>
      <c r="L3" s="6">
        <v>12</v>
      </c>
      <c r="M3" s="6">
        <v>13</v>
      </c>
      <c r="N3" s="7">
        <v>14</v>
      </c>
      <c r="O3" s="6">
        <v>15</v>
      </c>
    </row>
    <row r="4" spans="1:16" s="5" customFormat="1" ht="267.75" x14ac:dyDescent="0.2">
      <c r="A4" s="8">
        <v>1</v>
      </c>
      <c r="B4" s="8"/>
      <c r="C4" s="8" t="s">
        <v>16</v>
      </c>
      <c r="D4" s="9" t="s">
        <v>17</v>
      </c>
      <c r="E4" s="8"/>
      <c r="F4" s="8"/>
      <c r="G4" s="8"/>
      <c r="H4" s="8" t="s">
        <v>18</v>
      </c>
      <c r="I4" s="8"/>
      <c r="J4" s="10">
        <v>60</v>
      </c>
      <c r="K4" s="10"/>
      <c r="L4" s="11">
        <f>ROUND(K4*((100+N4)/100), 2)</f>
        <v>0</v>
      </c>
      <c r="M4" s="11">
        <f>J4*K4</f>
        <v>0</v>
      </c>
      <c r="N4" s="12"/>
      <c r="O4" s="11">
        <f>J4*L4</f>
        <v>0</v>
      </c>
    </row>
    <row r="5" spans="1:16" s="5" customFormat="1" ht="409.5" x14ac:dyDescent="0.2">
      <c r="A5" s="8">
        <v>2</v>
      </c>
      <c r="B5" s="8"/>
      <c r="C5" s="8" t="s">
        <v>16</v>
      </c>
      <c r="D5" s="9" t="s">
        <v>19</v>
      </c>
      <c r="E5" s="8"/>
      <c r="F5" s="8"/>
      <c r="G5" s="8"/>
      <c r="H5" s="8" t="s">
        <v>18</v>
      </c>
      <c r="I5" s="8"/>
      <c r="J5" s="10">
        <v>140</v>
      </c>
      <c r="K5" s="10"/>
      <c r="L5" s="11">
        <f>ROUND(K5*((100+N5)/100), 2)</f>
        <v>0</v>
      </c>
      <c r="M5" s="11">
        <f>J5*K5</f>
        <v>0</v>
      </c>
      <c r="N5" s="12"/>
      <c r="O5" s="11">
        <f>J5*L5</f>
        <v>0</v>
      </c>
    </row>
    <row r="6" spans="1:16" s="5" customFormat="1" ht="12.75" x14ac:dyDescent="0.2">
      <c r="I6" s="5" t="s">
        <v>20</v>
      </c>
      <c r="J6" s="11"/>
      <c r="K6" s="11"/>
      <c r="L6" s="11"/>
      <c r="M6" s="11">
        <f>SUM(M4:M5)</f>
        <v>0</v>
      </c>
      <c r="N6" s="11"/>
      <c r="O6" s="11">
        <f>SUM(O4:O5)</f>
        <v>0</v>
      </c>
      <c r="P6" s="13"/>
    </row>
  </sheetData>
  <sheetProtection sheet="1" formatCells="0" formatColumns="0" formatRows="0" insertColumns="0" insertRows="0" insertHyperlinks="0" deleteColumns="0" deleteRows="0" sort="0" autoFilter="0" pivotTables="0"/>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9"/>
  <sheetViews>
    <sheetView topLeftCell="A8" workbookViewId="0">
      <selection activeCell="F4" sqref="F4"/>
    </sheetView>
  </sheetViews>
  <sheetFormatPr defaultRowHeight="15" x14ac:dyDescent="0.25"/>
  <cols>
    <col min="1" max="1" width="4.42578125" customWidth="1"/>
    <col min="2" max="2" width="15.7109375" customWidth="1"/>
    <col min="3" max="3" width="13.42578125" customWidth="1"/>
    <col min="4" max="4" width="50.140625" customWidth="1"/>
    <col min="5" max="5" width="22.42578125" customWidth="1"/>
    <col min="6" max="6" width="27" customWidth="1"/>
    <col min="7" max="10" width="13.42578125" customWidth="1"/>
    <col min="11" max="12" width="15.7109375" customWidth="1"/>
    <col min="13" max="13" width="13.42578125" customWidth="1"/>
    <col min="14" max="14" width="9" style="2" customWidth="1"/>
    <col min="15" max="15" width="18" customWidth="1"/>
  </cols>
  <sheetData>
    <row r="1" spans="1:16" ht="18.75" x14ac:dyDescent="0.3">
      <c r="F1" s="1" t="s">
        <v>21</v>
      </c>
    </row>
    <row r="2" spans="1:16" s="14" customFormat="1" ht="51" x14ac:dyDescent="0.2">
      <c r="A2" s="3" t="s">
        <v>1</v>
      </c>
      <c r="B2" s="3" t="s">
        <v>2</v>
      </c>
      <c r="C2" s="3" t="s">
        <v>3</v>
      </c>
      <c r="D2" s="3" t="s">
        <v>4</v>
      </c>
      <c r="E2" s="3" t="s">
        <v>5</v>
      </c>
      <c r="F2" s="3" t="s">
        <v>6</v>
      </c>
      <c r="G2" s="3" t="s">
        <v>7</v>
      </c>
      <c r="H2" s="3" t="s">
        <v>8</v>
      </c>
      <c r="I2" s="3" t="s">
        <v>9</v>
      </c>
      <c r="J2" s="3" t="s">
        <v>10</v>
      </c>
      <c r="K2" s="3" t="s">
        <v>11</v>
      </c>
      <c r="L2" s="3" t="s">
        <v>12</v>
      </c>
      <c r="M2" s="3" t="s">
        <v>13</v>
      </c>
      <c r="N2" s="4" t="s">
        <v>14</v>
      </c>
      <c r="O2" s="3" t="s">
        <v>15</v>
      </c>
    </row>
    <row r="3" spans="1:16" s="14" customFormat="1" ht="12.75" x14ac:dyDescent="0.2">
      <c r="A3" s="15">
        <v>1</v>
      </c>
      <c r="B3" s="15">
        <v>2</v>
      </c>
      <c r="C3" s="15">
        <v>3</v>
      </c>
      <c r="D3" s="15">
        <v>4</v>
      </c>
      <c r="E3" s="15">
        <v>5</v>
      </c>
      <c r="F3" s="15">
        <v>6</v>
      </c>
      <c r="G3" s="15">
        <v>7</v>
      </c>
      <c r="H3" s="15">
        <v>8</v>
      </c>
      <c r="I3" s="15">
        <v>9</v>
      </c>
      <c r="J3" s="15">
        <v>10</v>
      </c>
      <c r="K3" s="15">
        <v>11</v>
      </c>
      <c r="L3" s="15">
        <v>12</v>
      </c>
      <c r="M3" s="15">
        <v>13</v>
      </c>
      <c r="N3" s="16">
        <v>14</v>
      </c>
      <c r="O3" s="15">
        <v>15</v>
      </c>
    </row>
    <row r="4" spans="1:16" s="14" customFormat="1" ht="395.25" x14ac:dyDescent="0.2">
      <c r="A4" s="9">
        <v>3</v>
      </c>
      <c r="B4" s="9"/>
      <c r="C4" s="9" t="s">
        <v>16</v>
      </c>
      <c r="D4" s="9" t="s">
        <v>22</v>
      </c>
      <c r="E4" s="9"/>
      <c r="F4" s="9"/>
      <c r="G4" s="9"/>
      <c r="H4" s="9" t="s">
        <v>18</v>
      </c>
      <c r="I4" s="9"/>
      <c r="J4" s="17">
        <v>500</v>
      </c>
      <c r="K4" s="17"/>
      <c r="L4" s="18">
        <f>ROUND(K4*((100+N4)/100), 2)</f>
        <v>0</v>
      </c>
      <c r="M4" s="18">
        <f>J4*K4</f>
        <v>0</v>
      </c>
      <c r="N4" s="19"/>
      <c r="O4" s="18">
        <f>J4*L4</f>
        <v>0</v>
      </c>
    </row>
    <row r="5" spans="1:16" s="14" customFormat="1" ht="395.25" x14ac:dyDescent="0.2">
      <c r="A5" s="9">
        <v>4</v>
      </c>
      <c r="B5" s="9"/>
      <c r="C5" s="9" t="s">
        <v>16</v>
      </c>
      <c r="D5" s="9" t="s">
        <v>23</v>
      </c>
      <c r="E5" s="9"/>
      <c r="F5" s="9"/>
      <c r="G5" s="9"/>
      <c r="H5" s="9" t="s">
        <v>18</v>
      </c>
      <c r="I5" s="9"/>
      <c r="J5" s="17">
        <v>500</v>
      </c>
      <c r="K5" s="17"/>
      <c r="L5" s="18">
        <f>ROUND(K5*((100+N5)/100), 2)</f>
        <v>0</v>
      </c>
      <c r="M5" s="18">
        <f>J5*K5</f>
        <v>0</v>
      </c>
      <c r="N5" s="19"/>
      <c r="O5" s="18">
        <f>J5*L5</f>
        <v>0</v>
      </c>
    </row>
    <row r="6" spans="1:16" s="14" customFormat="1" ht="331.5" x14ac:dyDescent="0.2">
      <c r="A6" s="9">
        <v>5</v>
      </c>
      <c r="B6" s="9"/>
      <c r="C6" s="9" t="s">
        <v>16</v>
      </c>
      <c r="D6" s="9" t="s">
        <v>24</v>
      </c>
      <c r="E6" s="9"/>
      <c r="F6" s="9"/>
      <c r="G6" s="9"/>
      <c r="H6" s="9" t="s">
        <v>18</v>
      </c>
      <c r="I6" s="9"/>
      <c r="J6" s="17">
        <v>200</v>
      </c>
      <c r="K6" s="17"/>
      <c r="L6" s="18">
        <f>ROUND(K6*((100+N6)/100), 2)</f>
        <v>0</v>
      </c>
      <c r="M6" s="18">
        <f>J6*K6</f>
        <v>0</v>
      </c>
      <c r="N6" s="19"/>
      <c r="O6" s="18">
        <f>J6*L6</f>
        <v>0</v>
      </c>
    </row>
    <row r="7" spans="1:16" s="14" customFormat="1" ht="140.25" x14ac:dyDescent="0.2">
      <c r="A7" s="9">
        <v>6</v>
      </c>
      <c r="B7" s="9"/>
      <c r="C7" s="9" t="s">
        <v>16</v>
      </c>
      <c r="D7" s="9" t="s">
        <v>25</v>
      </c>
      <c r="E7" s="9"/>
      <c r="F7" s="9"/>
      <c r="G7" s="9"/>
      <c r="H7" s="9" t="s">
        <v>18</v>
      </c>
      <c r="I7" s="9"/>
      <c r="J7" s="17">
        <v>1000</v>
      </c>
      <c r="K7" s="17"/>
      <c r="L7" s="18">
        <f>ROUND(K7*((100+N7)/100), 2)</f>
        <v>0</v>
      </c>
      <c r="M7" s="18">
        <f>J7*K7</f>
        <v>0</v>
      </c>
      <c r="N7" s="19"/>
      <c r="O7" s="18">
        <f>J7*L7</f>
        <v>0</v>
      </c>
    </row>
    <row r="8" spans="1:16" s="14" customFormat="1" ht="408" x14ac:dyDescent="0.2">
      <c r="A8" s="9">
        <v>7</v>
      </c>
      <c r="B8" s="9"/>
      <c r="C8" s="9" t="s">
        <v>16</v>
      </c>
      <c r="D8" s="9" t="s">
        <v>26</v>
      </c>
      <c r="E8" s="9"/>
      <c r="F8" s="9"/>
      <c r="G8" s="9"/>
      <c r="H8" s="9" t="s">
        <v>18</v>
      </c>
      <c r="I8" s="9"/>
      <c r="J8" s="17">
        <v>600</v>
      </c>
      <c r="K8" s="17"/>
      <c r="L8" s="18">
        <f>ROUND(K8*((100+N8)/100), 2)</f>
        <v>0</v>
      </c>
      <c r="M8" s="18">
        <f>J8*K8</f>
        <v>0</v>
      </c>
      <c r="N8" s="19"/>
      <c r="O8" s="18">
        <f>J8*L8</f>
        <v>0</v>
      </c>
    </row>
    <row r="9" spans="1:16" s="14" customFormat="1" ht="12.75" x14ac:dyDescent="0.2">
      <c r="I9" s="14" t="s">
        <v>20</v>
      </c>
      <c r="J9" s="18"/>
      <c r="K9" s="18"/>
      <c r="L9" s="18"/>
      <c r="M9" s="18">
        <f>SUM(M4:M8)</f>
        <v>0</v>
      </c>
      <c r="N9" s="18"/>
      <c r="O9" s="18">
        <f>SUM(O4:O8)</f>
        <v>0</v>
      </c>
      <c r="P9" s="20"/>
    </row>
  </sheetData>
  <sheetProtection sheet="1" formatCells="0" formatColumns="0" formatRows="0" insertColumns="0" insertRows="0" insertHyperlinks="0" deleteColumns="0" deleteRows="0" sort="0" autoFilter="0" pivotTables="0"/>
  <pageMargins left="0.7" right="0.7" top="0.75" bottom="0.75" header="0.3" footer="0.3"/>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8"/>
  <sheetViews>
    <sheetView tabSelected="1" workbookViewId="0">
      <selection activeCell="G5" sqref="G5"/>
    </sheetView>
  </sheetViews>
  <sheetFormatPr defaultRowHeight="15" x14ac:dyDescent="0.25"/>
  <cols>
    <col min="1" max="1" width="4.42578125" customWidth="1"/>
    <col min="2" max="2" width="15.7109375" customWidth="1"/>
    <col min="3" max="3" width="13.42578125" customWidth="1"/>
    <col min="4" max="4" width="52" customWidth="1"/>
    <col min="5" max="5" width="22.42578125" customWidth="1"/>
    <col min="6" max="6" width="27" customWidth="1"/>
    <col min="7" max="10" width="13.42578125" customWidth="1"/>
    <col min="11" max="12" width="15.7109375" customWidth="1"/>
    <col min="13" max="13" width="13.42578125" customWidth="1"/>
    <col min="14" max="14" width="9" style="2" customWidth="1"/>
    <col min="15" max="15" width="18" customWidth="1"/>
  </cols>
  <sheetData>
    <row r="1" spans="1:16" s="5" customFormat="1" ht="12.75" x14ac:dyDescent="0.2">
      <c r="F1" s="21" t="s">
        <v>27</v>
      </c>
      <c r="N1" s="22"/>
    </row>
    <row r="2" spans="1:16" s="5" customFormat="1" ht="51" x14ac:dyDescent="0.2">
      <c r="A2" s="3" t="s">
        <v>1</v>
      </c>
      <c r="B2" s="3" t="s">
        <v>2</v>
      </c>
      <c r="C2" s="3" t="s">
        <v>3</v>
      </c>
      <c r="D2" s="3" t="s">
        <v>4</v>
      </c>
      <c r="E2" s="3" t="s">
        <v>5</v>
      </c>
      <c r="F2" s="3" t="s">
        <v>6</v>
      </c>
      <c r="G2" s="3" t="s">
        <v>7</v>
      </c>
      <c r="H2" s="3" t="s">
        <v>8</v>
      </c>
      <c r="I2" s="3" t="s">
        <v>9</v>
      </c>
      <c r="J2" s="3" t="s">
        <v>10</v>
      </c>
      <c r="K2" s="3" t="s">
        <v>11</v>
      </c>
      <c r="L2" s="3" t="s">
        <v>12</v>
      </c>
      <c r="M2" s="3" t="s">
        <v>13</v>
      </c>
      <c r="N2" s="4" t="s">
        <v>14</v>
      </c>
      <c r="O2" s="3" t="s">
        <v>15</v>
      </c>
    </row>
    <row r="3" spans="1:16" s="5" customFormat="1" ht="12.75" x14ac:dyDescent="0.2">
      <c r="A3" s="6">
        <v>1</v>
      </c>
      <c r="B3" s="6">
        <v>2</v>
      </c>
      <c r="C3" s="6">
        <v>3</v>
      </c>
      <c r="D3" s="6">
        <v>4</v>
      </c>
      <c r="E3" s="6">
        <v>5</v>
      </c>
      <c r="F3" s="6">
        <v>6</v>
      </c>
      <c r="G3" s="6">
        <v>7</v>
      </c>
      <c r="H3" s="6">
        <v>8</v>
      </c>
      <c r="I3" s="6">
        <v>9</v>
      </c>
      <c r="J3" s="6">
        <v>10</v>
      </c>
      <c r="K3" s="6">
        <v>11</v>
      </c>
      <c r="L3" s="6">
        <v>12</v>
      </c>
      <c r="M3" s="6">
        <v>13</v>
      </c>
      <c r="N3" s="7">
        <v>14</v>
      </c>
      <c r="O3" s="6">
        <v>15</v>
      </c>
    </row>
    <row r="4" spans="1:16" s="5" customFormat="1" ht="114.75" x14ac:dyDescent="0.2">
      <c r="A4" s="8">
        <v>8</v>
      </c>
      <c r="B4" s="8"/>
      <c r="C4" s="8" t="s">
        <v>16</v>
      </c>
      <c r="D4" s="9" t="s">
        <v>28</v>
      </c>
      <c r="E4" s="8"/>
      <c r="F4" s="8"/>
      <c r="G4" s="8"/>
      <c r="H4" s="8" t="s">
        <v>18</v>
      </c>
      <c r="I4" s="8"/>
      <c r="J4" s="10">
        <v>1200</v>
      </c>
      <c r="K4" s="10"/>
      <c r="L4" s="11">
        <f>ROUND(K4*((100+N4)/100), 2)</f>
        <v>0</v>
      </c>
      <c r="M4" s="11">
        <f>J4*K4</f>
        <v>0</v>
      </c>
      <c r="N4" s="12"/>
      <c r="O4" s="11">
        <f>J4*L4</f>
        <v>0</v>
      </c>
    </row>
    <row r="5" spans="1:16" s="5" customFormat="1" ht="191.25" x14ac:dyDescent="0.2">
      <c r="A5" s="8">
        <v>9</v>
      </c>
      <c r="B5" s="8"/>
      <c r="C5" s="8" t="s">
        <v>16</v>
      </c>
      <c r="D5" s="9" t="s">
        <v>29</v>
      </c>
      <c r="E5" s="8"/>
      <c r="F5" s="8"/>
      <c r="G5" s="8"/>
      <c r="H5" s="8" t="s">
        <v>18</v>
      </c>
      <c r="I5" s="8"/>
      <c r="J5" s="10">
        <v>800</v>
      </c>
      <c r="K5" s="10"/>
      <c r="L5" s="11">
        <f>ROUND(K5*((100+N5)/100), 2)</f>
        <v>0</v>
      </c>
      <c r="M5" s="11">
        <f>J5*K5</f>
        <v>0</v>
      </c>
      <c r="N5" s="12"/>
      <c r="O5" s="11">
        <f>J5*L5</f>
        <v>0</v>
      </c>
    </row>
    <row r="6" spans="1:16" s="5" customFormat="1" ht="140.25" x14ac:dyDescent="0.2">
      <c r="A6" s="8">
        <v>10</v>
      </c>
      <c r="B6" s="8"/>
      <c r="C6" s="8" t="s">
        <v>16</v>
      </c>
      <c r="D6" s="9" t="s">
        <v>30</v>
      </c>
      <c r="E6" s="8"/>
      <c r="F6" s="8"/>
      <c r="G6" s="8"/>
      <c r="H6" s="8" t="s">
        <v>18</v>
      </c>
      <c r="I6" s="8"/>
      <c r="J6" s="10">
        <v>200</v>
      </c>
      <c r="K6" s="10"/>
      <c r="L6" s="11">
        <f>ROUND(K6*((100+N6)/100), 2)</f>
        <v>0</v>
      </c>
      <c r="M6" s="11">
        <f>J6*K6</f>
        <v>0</v>
      </c>
      <c r="N6" s="12"/>
      <c r="O6" s="11">
        <f>J6*L6</f>
        <v>0</v>
      </c>
    </row>
    <row r="7" spans="1:16" s="5" customFormat="1" ht="12.75" x14ac:dyDescent="0.2">
      <c r="I7" s="5" t="s">
        <v>20</v>
      </c>
      <c r="J7" s="11"/>
      <c r="K7" s="11"/>
      <c r="L7" s="11"/>
      <c r="M7" s="11">
        <f>SUM(M4:M6)</f>
        <v>0</v>
      </c>
      <c r="N7" s="11"/>
      <c r="O7" s="11">
        <f>SUM(O4:O6)</f>
        <v>0</v>
      </c>
      <c r="P7" s="13"/>
    </row>
    <row r="8" spans="1:16" s="5" customFormat="1" ht="12.75" x14ac:dyDescent="0.2">
      <c r="N8" s="22"/>
    </row>
  </sheetData>
  <sheetProtection sheet="1" formatCells="0" formatColumns="0" formatRows="0" insertColumns="0" insertRows="0" insertHyperlinks="0" deleteColumns="0" deleteRows="0" sort="0" autoFilter="0" pivotTables="0"/>
  <pageMargins left="0.7" right="0.7" top="0.75" bottom="0.75" header="0.3" footer="0.3"/>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
  <sheetViews>
    <sheetView topLeftCell="C1" workbookViewId="0"/>
  </sheetViews>
  <sheetFormatPr defaultRowHeight="15" x14ac:dyDescent="0.25"/>
  <cols>
    <col min="1" max="2" width="9.140625" hidden="1"/>
  </cols>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(P1) Zestaw do tracheostomii p</vt:lpstr>
      <vt:lpstr>(P2) Zamknięty system do odsys</vt:lpstr>
      <vt:lpstr>(P3) Zestawy infuzyjne</vt:lpstr>
      <vt:lpstr>Kryteria oceny</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Katarzyna Jakimiec</cp:lastModifiedBy>
  <dcterms:created xsi:type="dcterms:W3CDTF">2024-08-29T07:56:18Z</dcterms:created>
  <dcterms:modified xsi:type="dcterms:W3CDTF">2024-08-29T07:58:47Z</dcterms:modified>
  <cp:category/>
</cp:coreProperties>
</file>