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 codeName="ThisWorkbook"/>
  <mc:AlternateContent xmlns:mc="http://schemas.openxmlformats.org/markup-compatibility/2006">
    <mc:Choice Requires="x15">
      <x15ac:absPath xmlns:x15ac="http://schemas.microsoft.com/office/spreadsheetml/2010/11/ac" url="E:\Postepowania po 18 Pażdziernika\2019\USTAWA\66 PN 19 NARZĘDZIA BARIATRYCZNE\"/>
    </mc:Choice>
  </mc:AlternateContent>
  <xr:revisionPtr revIDLastSave="0" documentId="13_ncr:1_{4F8E8C40-BF1D-4523-97D0-2D799AA79ACA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Dostawa zestawów do chirurgii " sheetId="1" r:id="rId1"/>
    <sheet name="Zestawy narzędzi do rękawowej " sheetId="2" r:id="rId2"/>
    <sheet name="Kryteria oceny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5" i="2" l="1"/>
  <c r="O4" i="2"/>
  <c r="O5" i="2" s="1"/>
  <c r="M4" i="2"/>
  <c r="L4" i="2"/>
  <c r="M9" i="1"/>
  <c r="L9" i="1"/>
  <c r="O9" i="1" s="1"/>
  <c r="O8" i="1"/>
  <c r="M8" i="1"/>
  <c r="L8" i="1"/>
  <c r="O7" i="1"/>
  <c r="M7" i="1"/>
  <c r="M10" i="1" s="1"/>
  <c r="L7" i="1"/>
  <c r="M6" i="1"/>
  <c r="L6" i="1"/>
  <c r="O6" i="1" s="1"/>
  <c r="M5" i="1"/>
  <c r="L5" i="1"/>
  <c r="O5" i="1" s="1"/>
  <c r="O4" i="1"/>
  <c r="O10" i="1" s="1"/>
  <c r="M4" i="1"/>
  <c r="L4" i="1"/>
</calcChain>
</file>

<file path=xl/sharedStrings.xml><?xml version="1.0" encoding="utf-8"?>
<sst xmlns="http://schemas.openxmlformats.org/spreadsheetml/2006/main" count="61" uniqueCount="35">
  <si>
    <t>Dostawa zestawów do chirurgii bariatrycznej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</si>
  <si>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</si>
  <si>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</si>
  <si>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</si>
  <si>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</si>
  <si>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</si>
  <si>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</si>
  <si>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</si>
  <si>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</si>
  <si>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</si>
  <si>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</si>
  <si>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</si>
  <si>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</si>
  <si>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</si>
  <si>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</si>
  <si>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</si>
  <si>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</si>
  <si>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Rękojeść do staplera laparoskopowego jednorazowego użytku , długość 16 cm, trzon obrotowy 360°,  możliwość zginania ładunku do 45°, średnica trzonu 12 mm, rękojeść kompatybilna z ładunkami o dł.30 mm,  45 mm i 60 mm (opakowanie 3 szt.)</t>
  </si>
  <si>
    <t>op</t>
  </si>
  <si>
    <t>Rękojeść do staplera laparoskopowego jednorazowego użytku , długość 26 cm, trzon obrotowy 360°,  możliwość zginania ładunku do 45°, średnica trzonu 12 mm, rękojeść kompatybilna z ładunkami o dł.30 mm,  45 mm i 60 mm  (opakowanie 3 szt.)</t>
  </si>
  <si>
    <t>Ładunek z nożem do staplera laparoskopowego,   długość 60 mm, z możliwością zginania do  45°, wysokość zszywek  4,0 mm, 4,5 mm, 5,0 mm do tkanki bardzo grubej (opakowanie 6 szt.)</t>
  </si>
  <si>
    <t>Ładunek z nożem do staplera laparoskopowego,   długość 60 mm, z możliwością zginania do  45°, wysokość zszywek  4,8 mm, do tkanki grubej (opakowanie 6 szt.)</t>
  </si>
  <si>
    <t>Ładunek z nożem do staplera laparoskopowego, długość 45 mm z możliwością zginania do 45°.  Wysokość zszywek przed zamknięciem 3,5 mm (opakowanie 6 szt.)</t>
  </si>
  <si>
    <t>Trokar bezostrzowy 15 mm (uszczelki trokara pozwalają na urzywanie narzędzi o średnicy 5-15 mm bez dodatkowej redukcji), trójstopniowy zawór do insuflacji (pozwalający na wykonanie desuflacji bez odłączania wężyka CO2. Kaniula karbowana 15 cm  (opakowanie 6 szt.)</t>
  </si>
  <si>
    <t>Razem</t>
  </si>
  <si>
    <t>Zestawy narzędzi do rękawowej resekcji żołądka (sleeve gastrectomy):</t>
  </si>
  <si>
    <t>312_03_08</t>
  </si>
  <si>
    <t>zest</t>
  </si>
  <si>
    <t>Kryteria oceny dla postępowania</t>
  </si>
  <si>
    <t>Nazwa kryterium</t>
  </si>
  <si>
    <t>Wartość kryterium</t>
  </si>
  <si>
    <t>PPAFPPCRITERION-5d1200fd4f94d073222810</t>
  </si>
  <si>
    <t>PPAPPFORPUBLICPROCUREMENT_0001-5d11e9015dcf8643043464</t>
  </si>
  <si>
    <t>ocena jakości</t>
  </si>
  <si>
    <t>Zestaw składający się z:
1. Narzędzie do zamykania i rozdzielania naczyń, dł. trzonu 37cm, średnica 5mm - 1 szt. 
2. Jednorazowa sterylna nakładka na stapler wielorazowego użytku - 1 szt.
3. Ładunek do endostaplera, dł. 60mm, wysokość zszywek przed zamknięciem 3,00; 3,5; 4,00mm - 2 szt.
4. Ładunek do endostaplera, dł. 60mm, wysokość zszywki przed zamknięciem 3,5mm – 4 szt.
5. Jednorazowy trokar karbowany dł. 150mm, średnica 12mm -1 szt.   6. Kaniula do trokara 12 mm z pozycji 5 - 1 szt. 7. Bezwęzłowy system zamykania ran z igłą 26mm 1/2 koła okrągłą na jednym końcu, szwem 3/0 z jednokierunkowymi chaczykami  i pętlowym chwytakiem na drugim końcu - 1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</si>
</sst>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u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workbookViewId="0">
      <selection activeCell="O10" sqref="O10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73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0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45" x14ac:dyDescent="0.25">
      <c r="A4" s="3">
        <v>1</v>
      </c>
      <c r="B4" s="3"/>
      <c r="C4" s="3" t="s">
        <v>16</v>
      </c>
      <c r="D4" s="5" t="s">
        <v>17</v>
      </c>
      <c r="E4" s="3"/>
      <c r="F4" s="3"/>
      <c r="G4" s="3"/>
      <c r="H4" s="3" t="s">
        <v>18</v>
      </c>
      <c r="I4" s="3"/>
      <c r="J4" s="4">
        <v>2</v>
      </c>
      <c r="K4" s="4"/>
      <c r="L4" s="4">
        <f t="shared" ref="L4:L9" si="0">K4*((100+N4)/100)</f>
        <v>0</v>
      </c>
      <c r="M4" s="4">
        <f t="shared" ref="M4:M9" si="1">J4*K4</f>
        <v>0</v>
      </c>
      <c r="N4" s="4"/>
      <c r="O4" s="4">
        <f t="shared" ref="O4:O9" si="2">J4*L4</f>
        <v>0</v>
      </c>
    </row>
    <row r="5" spans="1:15" ht="45" x14ac:dyDescent="0.25">
      <c r="A5" s="3">
        <v>2</v>
      </c>
      <c r="B5" s="3"/>
      <c r="C5" s="3" t="s">
        <v>16</v>
      </c>
      <c r="D5" s="5" t="s">
        <v>19</v>
      </c>
      <c r="E5" s="3"/>
      <c r="F5" s="3"/>
      <c r="G5" s="3"/>
      <c r="H5" s="3" t="s">
        <v>18</v>
      </c>
      <c r="I5" s="3"/>
      <c r="J5" s="4">
        <v>2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ht="30" x14ac:dyDescent="0.25">
      <c r="A6" s="3">
        <v>3</v>
      </c>
      <c r="B6" s="3"/>
      <c r="C6" s="3" t="s">
        <v>16</v>
      </c>
      <c r="D6" s="5" t="s">
        <v>20</v>
      </c>
      <c r="E6" s="3"/>
      <c r="F6" s="3"/>
      <c r="G6" s="3"/>
      <c r="H6" s="3" t="s">
        <v>18</v>
      </c>
      <c r="I6" s="3"/>
      <c r="J6" s="4">
        <v>2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ht="30" x14ac:dyDescent="0.25">
      <c r="A7" s="3">
        <v>4</v>
      </c>
      <c r="B7" s="3"/>
      <c r="C7" s="3" t="s">
        <v>16</v>
      </c>
      <c r="D7" s="5" t="s">
        <v>21</v>
      </c>
      <c r="E7" s="3"/>
      <c r="F7" s="3"/>
      <c r="G7" s="3"/>
      <c r="H7" s="3" t="s">
        <v>18</v>
      </c>
      <c r="I7" s="3"/>
      <c r="J7" s="4">
        <v>2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ht="30" x14ac:dyDescent="0.25">
      <c r="A8" s="3">
        <v>5</v>
      </c>
      <c r="B8" s="3"/>
      <c r="C8" s="3" t="s">
        <v>16</v>
      </c>
      <c r="D8" s="5" t="s">
        <v>22</v>
      </c>
      <c r="E8" s="3"/>
      <c r="F8" s="3"/>
      <c r="G8" s="3"/>
      <c r="H8" s="3" t="s">
        <v>18</v>
      </c>
      <c r="I8" s="3"/>
      <c r="J8" s="4">
        <v>4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ht="45" x14ac:dyDescent="0.25">
      <c r="A9" s="3">
        <v>6</v>
      </c>
      <c r="B9" s="3"/>
      <c r="C9" s="3" t="s">
        <v>16</v>
      </c>
      <c r="D9" s="5" t="s">
        <v>23</v>
      </c>
      <c r="E9" s="3"/>
      <c r="F9" s="3"/>
      <c r="G9" s="3"/>
      <c r="H9" s="3" t="s">
        <v>18</v>
      </c>
      <c r="I9" s="3"/>
      <c r="J9" s="4">
        <v>4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E10" s="6"/>
      <c r="I10" t="s">
        <v>24</v>
      </c>
      <c r="J10" s="4"/>
      <c r="K10" s="4"/>
      <c r="L10" s="4"/>
      <c r="M10" s="4">
        <f>SUM(M4:M9)</f>
        <v>0</v>
      </c>
      <c r="N10" s="4"/>
      <c r="O10" s="4">
        <f>SUM(O4:O9)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"/>
  <sheetViews>
    <sheetView tabSelected="1" workbookViewId="0">
      <selection activeCell="D4" sqref="D4"/>
    </sheetView>
  </sheetViews>
  <sheetFormatPr defaultRowHeight="15" x14ac:dyDescent="0.25"/>
  <cols>
    <col min="1" max="1" width="4.5703125" bestFit="1" customWidth="1"/>
    <col min="2" max="2" width="31.7109375" bestFit="1" customWidth="1"/>
    <col min="3" max="3" width="18.7109375" bestFit="1" customWidth="1"/>
    <col min="4" max="4" width="100" customWidth="1"/>
    <col min="5" max="5" width="44.7109375" bestFit="1" customWidth="1"/>
    <col min="6" max="6" width="103.42578125" bestFit="1" customWidth="1"/>
    <col min="7" max="7" width="20" bestFit="1" customWidth="1"/>
    <col min="8" max="8" width="33" bestFit="1" customWidth="1"/>
    <col min="9" max="9" width="23.42578125" bestFit="1" customWidth="1"/>
    <col min="10" max="10" width="18.7109375" bestFit="1" customWidth="1"/>
    <col min="11" max="11" width="29.42578125" bestFit="1" customWidth="1"/>
    <col min="12" max="12" width="30.5703125" bestFit="1" customWidth="1"/>
    <col min="13" max="13" width="22.28515625" bestFit="1" customWidth="1"/>
    <col min="14" max="14" width="7" bestFit="1" customWidth="1"/>
    <col min="15" max="15" width="23.42578125" bestFit="1" customWidth="1"/>
  </cols>
  <sheetData>
    <row r="1" spans="1:15" ht="18.75" x14ac:dyDescent="0.3">
      <c r="F1" s="1" t="s">
        <v>25</v>
      </c>
    </row>
    <row r="2" spans="1:1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3">
        <v>14</v>
      </c>
      <c r="O3" s="3">
        <v>15</v>
      </c>
    </row>
    <row r="4" spans="1:15" ht="120" x14ac:dyDescent="0.25">
      <c r="A4" s="3">
        <v>7</v>
      </c>
      <c r="B4" s="3"/>
      <c r="C4" s="3" t="s">
        <v>26</v>
      </c>
      <c r="D4" s="5" t="s">
        <v>34</v>
      </c>
      <c r="E4" s="3"/>
      <c r="F4" s="3"/>
      <c r="G4" s="3"/>
      <c r="H4" s="3" t="s">
        <v>27</v>
      </c>
      <c r="I4" s="3"/>
      <c r="J4" s="4">
        <v>54</v>
      </c>
      <c r="K4" s="4"/>
      <c r="L4" s="4">
        <f>K4*((100+N4)/100)</f>
        <v>0</v>
      </c>
      <c r="M4" s="4">
        <f>J4*K4</f>
        <v>0</v>
      </c>
      <c r="N4" s="4"/>
      <c r="O4" s="4">
        <f>J4*L4</f>
        <v>0</v>
      </c>
    </row>
    <row r="5" spans="1:15" x14ac:dyDescent="0.25">
      <c r="E5" s="6"/>
      <c r="I5" t="s">
        <v>24</v>
      </c>
      <c r="J5" s="4"/>
      <c r="K5" s="4"/>
      <c r="L5" s="4"/>
      <c r="M5" s="4">
        <f>SUM(M4:M4)</f>
        <v>0</v>
      </c>
      <c r="N5" s="4"/>
      <c r="O5" s="4">
        <f>SUM(O4:O4)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topLeftCell="C1" workbookViewId="0">
      <selection activeCell="D2" sqref="D2"/>
    </sheetView>
  </sheetViews>
  <sheetFormatPr defaultRowHeight="15" x14ac:dyDescent="0.25"/>
  <cols>
    <col min="1" max="1" width="45" hidden="1" customWidth="1"/>
    <col min="2" max="2" width="60" hidden="1" customWidth="1"/>
    <col min="3" max="4" width="45" customWidth="1"/>
  </cols>
  <sheetData>
    <row r="1" spans="1:4" ht="18.75" x14ac:dyDescent="0.3">
      <c r="C1" s="8" t="s">
        <v>28</v>
      </c>
      <c r="D1" s="9"/>
    </row>
    <row r="2" spans="1:4" x14ac:dyDescent="0.25">
      <c r="C2" s="7" t="s">
        <v>29</v>
      </c>
      <c r="D2" s="7" t="s">
        <v>30</v>
      </c>
    </row>
    <row r="3" spans="1:4" x14ac:dyDescent="0.25">
      <c r="A3" t="s">
        <v>31</v>
      </c>
      <c r="B3" t="s">
        <v>32</v>
      </c>
      <c r="C3" t="s">
        <v>33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C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Dostawa zestawów do chirurgii </vt:lpstr>
      <vt:lpstr>Zestawy narzędzi do rękawowej </vt:lpstr>
      <vt:lpstr>Kryteria oceny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2019-06-25T11:10:46Z</dcterms:created>
  <dcterms:modified xsi:type="dcterms:W3CDTF">2019-06-26T09:55:03Z</dcterms:modified>
  <cp:category/>
</cp:coreProperties>
</file>