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X:\Postępowania Kasia\Postepowania po 18 Pażdziernika\2025\USTAWA\07 PN 25 LEKI I OPATRUNKI\(2)Dokumentacja postepowania opublikowana w portalu w dniu wszczęcia\"/>
    </mc:Choice>
  </mc:AlternateContent>
  <xr:revisionPtr revIDLastSave="0" documentId="8_{DD08D150-5E3B-40A9-8854-BF95B828DD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(P1) Ibuprofen" sheetId="1" r:id="rId1"/>
    <sheet name="(P2) Levetiracetam" sheetId="2" r:id="rId2"/>
    <sheet name="(P3) Antytoksyna" sheetId="3" r:id="rId3"/>
    <sheet name="(P4) Opatrunki" sheetId="4" r:id="rId4"/>
    <sheet name="(P5) Klomipramina" sheetId="5" r:id="rId5"/>
    <sheet name="(P6) Iwabradyna" sheetId="6" r:id="rId6"/>
    <sheet name="(P7) Dezynfekcja" sheetId="7" r:id="rId7"/>
    <sheet name="(P8) Preparaty do dezynfekcji " sheetId="8" r:id="rId8"/>
    <sheet name="(P9) Oxycodone" sheetId="9" r:id="rId9"/>
    <sheet name="(P10) Insuliny" sheetId="10" r:id="rId10"/>
    <sheet name="(P11) Immunoglobulina ludzka a" sheetId="11" r:id="rId11"/>
    <sheet name="(P12) Dapagliflozyna" sheetId="12" r:id="rId12"/>
    <sheet name="(P13) Kwas zoledronowy" sheetId="13" r:id="rId13"/>
    <sheet name="(P14) Xylometazolin" sheetId="14" r:id="rId14"/>
    <sheet name="(P15) Odkażanie ran" sheetId="15" r:id="rId15"/>
    <sheet name="(P16) Fosfomycyna p.o." sheetId="16" r:id="rId16"/>
    <sheet name="(P17) Koncentraty dializacyjne" sheetId="17" r:id="rId17"/>
    <sheet name="(P18) Preparaty pielęgnacyjne " sheetId="18" r:id="rId18"/>
    <sheet name="(P19) Preparaty ochronne" sheetId="19" r:id="rId19"/>
    <sheet name="(P20) Opakowania apteczne" sheetId="20" r:id="rId20"/>
    <sheet name="Kryteria oceny" sheetId="21" r:id="rId21"/>
  </sheets>
  <calcPr calcId="999999"/>
</workbook>
</file>

<file path=xl/calcChain.xml><?xml version="1.0" encoding="utf-8"?>
<calcChain xmlns="http://schemas.openxmlformats.org/spreadsheetml/2006/main">
  <c r="O15" i="20" l="1"/>
  <c r="M15" i="20"/>
  <c r="O14" i="20"/>
  <c r="M14" i="20"/>
  <c r="L14" i="20"/>
  <c r="O13" i="20"/>
  <c r="M13" i="20"/>
  <c r="L13" i="20"/>
  <c r="O12" i="20"/>
  <c r="M12" i="20"/>
  <c r="L12" i="20"/>
  <c r="O11" i="20"/>
  <c r="M11" i="20"/>
  <c r="L11" i="20"/>
  <c r="O10" i="20"/>
  <c r="M10" i="20"/>
  <c r="L10" i="20"/>
  <c r="O9" i="20"/>
  <c r="M9" i="20"/>
  <c r="L9" i="20"/>
  <c r="O8" i="20"/>
  <c r="M8" i="20"/>
  <c r="L8" i="20"/>
  <c r="O7" i="20"/>
  <c r="M7" i="20"/>
  <c r="L7" i="20"/>
  <c r="O6" i="20"/>
  <c r="M6" i="20"/>
  <c r="L6" i="20"/>
  <c r="O5" i="20"/>
  <c r="M5" i="20"/>
  <c r="L5" i="20"/>
  <c r="O4" i="20"/>
  <c r="M4" i="20"/>
  <c r="L4" i="20"/>
  <c r="O6" i="19"/>
  <c r="M6" i="19"/>
  <c r="O5" i="19"/>
  <c r="M5" i="19"/>
  <c r="L5" i="19"/>
  <c r="O4" i="19"/>
  <c r="M4" i="19"/>
  <c r="L4" i="19"/>
  <c r="O6" i="18"/>
  <c r="M6" i="18"/>
  <c r="O5" i="18"/>
  <c r="M5" i="18"/>
  <c r="L5" i="18"/>
  <c r="O4" i="18"/>
  <c r="M4" i="18"/>
  <c r="L4" i="18"/>
  <c r="O5" i="17"/>
  <c r="M5" i="17"/>
  <c r="O4" i="17"/>
  <c r="M4" i="17"/>
  <c r="L4" i="17"/>
  <c r="O5" i="16"/>
  <c r="M5" i="16"/>
  <c r="O4" i="16"/>
  <c r="M4" i="16"/>
  <c r="L4" i="16"/>
  <c r="O5" i="15"/>
  <c r="M5" i="15"/>
  <c r="O4" i="15"/>
  <c r="M4" i="15"/>
  <c r="L4" i="15"/>
  <c r="O5" i="14"/>
  <c r="M5" i="14"/>
  <c r="O4" i="14"/>
  <c r="M4" i="14"/>
  <c r="L4" i="14"/>
  <c r="O5" i="13"/>
  <c r="M5" i="13"/>
  <c r="O4" i="13"/>
  <c r="M4" i="13"/>
  <c r="L4" i="13"/>
  <c r="O5" i="12"/>
  <c r="M5" i="12"/>
  <c r="O4" i="12"/>
  <c r="M4" i="12"/>
  <c r="L4" i="12"/>
  <c r="O6" i="11"/>
  <c r="M6" i="11"/>
  <c r="O5" i="11"/>
  <c r="M5" i="11"/>
  <c r="L5" i="11"/>
  <c r="O4" i="11"/>
  <c r="M4" i="11"/>
  <c r="L4" i="11"/>
  <c r="O15" i="10"/>
  <c r="M15" i="10"/>
  <c r="O14" i="10"/>
  <c r="M14" i="10"/>
  <c r="L14" i="10"/>
  <c r="O13" i="10"/>
  <c r="M13" i="10"/>
  <c r="L13" i="10"/>
  <c r="O12" i="10"/>
  <c r="M12" i="10"/>
  <c r="L12" i="10"/>
  <c r="O11" i="10"/>
  <c r="M11" i="10"/>
  <c r="L11" i="10"/>
  <c r="O10" i="10"/>
  <c r="M10" i="10"/>
  <c r="L10" i="10"/>
  <c r="O9" i="10"/>
  <c r="M9" i="10"/>
  <c r="L9" i="10"/>
  <c r="O8" i="10"/>
  <c r="M8" i="10"/>
  <c r="L8" i="10"/>
  <c r="O7" i="10"/>
  <c r="M7" i="10"/>
  <c r="L7" i="10"/>
  <c r="O6" i="10"/>
  <c r="M6" i="10"/>
  <c r="L6" i="10"/>
  <c r="O5" i="10"/>
  <c r="M5" i="10"/>
  <c r="L5" i="10"/>
  <c r="O4" i="10"/>
  <c r="M4" i="10"/>
  <c r="L4" i="10"/>
  <c r="O6" i="9"/>
  <c r="M6" i="9"/>
  <c r="O5" i="9"/>
  <c r="M5" i="9"/>
  <c r="L5" i="9"/>
  <c r="O4" i="9"/>
  <c r="M4" i="9"/>
  <c r="L4" i="9"/>
  <c r="O6" i="8"/>
  <c r="M6" i="8"/>
  <c r="O5" i="8"/>
  <c r="M5" i="8"/>
  <c r="L5" i="8"/>
  <c r="O4" i="8"/>
  <c r="M4" i="8"/>
  <c r="L4" i="8"/>
  <c r="O7" i="7"/>
  <c r="M7" i="7"/>
  <c r="O6" i="7"/>
  <c r="M6" i="7"/>
  <c r="L6" i="7"/>
  <c r="O5" i="7"/>
  <c r="M5" i="7"/>
  <c r="L5" i="7"/>
  <c r="O4" i="7"/>
  <c r="M4" i="7"/>
  <c r="L4" i="7"/>
  <c r="O5" i="6"/>
  <c r="M5" i="6"/>
  <c r="O4" i="6"/>
  <c r="M4" i="6"/>
  <c r="L4" i="6"/>
  <c r="O5" i="5"/>
  <c r="M5" i="5"/>
  <c r="O4" i="5"/>
  <c r="M4" i="5"/>
  <c r="L4" i="5"/>
  <c r="O10" i="4"/>
  <c r="M10" i="4"/>
  <c r="O9" i="4"/>
  <c r="M9" i="4"/>
  <c r="L9" i="4"/>
  <c r="O8" i="4"/>
  <c r="M8" i="4"/>
  <c r="L8" i="4"/>
  <c r="O7" i="4"/>
  <c r="M7" i="4"/>
  <c r="L7" i="4"/>
  <c r="O6" i="4"/>
  <c r="M6" i="4"/>
  <c r="L6" i="4"/>
  <c r="O5" i="4"/>
  <c r="M5" i="4"/>
  <c r="L5" i="4"/>
  <c r="O4" i="4"/>
  <c r="M4" i="4"/>
  <c r="L4" i="4"/>
  <c r="O5" i="3"/>
  <c r="M5" i="3"/>
  <c r="O4" i="3"/>
  <c r="M4" i="3"/>
  <c r="L4" i="3"/>
  <c r="O5" i="2"/>
  <c r="M5" i="2"/>
  <c r="O4" i="2"/>
  <c r="M4" i="2"/>
  <c r="L4" i="2"/>
  <c r="O6" i="1"/>
  <c r="M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<sst xmlns="http://schemas.openxmlformats.org/spreadsheetml/2006/main" count="499" uniqueCount="93">
  <si>
    <t>(P1) Ibuprofen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</si>
  <si>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</si>
  <si>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</si>
  <si>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</si>
  <si>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</si>
  <si>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</si>
  <si>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</si>
  <si>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</si>
  <si>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</si>
  <si>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</si>
  <si>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</si>
  <si>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</si>
  <si>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</si>
  <si>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</si>
  <si>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</si>
  <si>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</si>
  <si>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312_01_08</t>
  </si>
  <si>
    <t>Ibuprofen 200 mg/50 ml, produkt leczniczy gotowy do użycia, w opakowaniu z dwoma niezależnymi portami niewymagającymi dezynfekcji przy pierwszym użyciu. Opakowanie a 20 pojemników. Wymagany kod EAN</t>
  </si>
  <si>
    <t>op</t>
  </si>
  <si>
    <t>Ibuprofen 400 mg/100 ml, produkt leczniczy gotowy do użycia, w opakowaniu z dwoma niezależnymi portami niewymagającymi dezynfekcji przy pierwszym użyciu. Opakowanie a 20 pojemników. Wymagany kod EAN</t>
  </si>
  <si>
    <t>Razem</t>
  </si>
  <si>
    <t>(P2) Levetiracetam</t>
  </si>
  <si>
    <t>Levetiracetam koncentrat do sporządzania roztworu do infuzji; 100 mg/ml; op a 10 fiol. 5 ml. Wymagany EAN</t>
  </si>
  <si>
    <t>(P3) Antytoksyna</t>
  </si>
  <si>
    <t>Antytoksyna jadu żmii, roztwór do wstrzykiwań, ok 150 j.a./ml, 1 amp zawiera 500 j.a. antytoksyny jadu żmii. Wymagany EAN</t>
  </si>
  <si>
    <t>(P4) Opatrunki</t>
  </si>
  <si>
    <t>Hydroclean Plus 7,5 cm x 7,5 cm</t>
  </si>
  <si>
    <t>Hydroclean Plus 10 cm x 10 cm</t>
  </si>
  <si>
    <t>Hydroclean Advance średnica 4 cm</t>
  </si>
  <si>
    <t>Hydrotac 10 cm x 10 cm</t>
  </si>
  <si>
    <t>Hydrotac 12,5 cm x 12,5 cm</t>
  </si>
  <si>
    <t>Hydrotac 20 cm x 20 cm</t>
  </si>
  <si>
    <t>(P5) Klomipramina</t>
  </si>
  <si>
    <t>Klomipramina tabletki powlekane o przedłużonym uwalnianiu; 75 mg; 20 tabl. Wymagany EAN</t>
  </si>
  <si>
    <t>(P6) Iwabradyna</t>
  </si>
  <si>
    <t>Iwabradyna 5 mg a 56 tabletek powlekanych. Wymagany EAN</t>
  </si>
  <si>
    <t>(P7) Dezynfekcja</t>
  </si>
  <si>
    <t>Płyn dezynfekcyjny - do sterylizacji i dezynfekcji wysokiego poziomu na podstawie kwasu nadoctowego i diazaadamannaty zgodny z UNI PN-EN ISO 14937 par. 5.3.1, przetestowany w warunkach brudnych i czystych zgodnie z wymogami UNI PN-EN 14885. Wysoka skuteczność biobójcza i sporobójcza już po 5 min., roztwór roboczy stabilny do 12-14 dni (kontrola aktywności dedykowanymi paskami: poz. 3 zestawienia), wysoka tolerancja materiałowa, nie uszkadza dezynfekowanych wyrobów, substancje czynne: Isazone 0,010 g; kwas nadoctowy 0,180g, składniki obojętne i aqua purificata q.s. do 100 ml, opakowanie 5 litrów, rekomendacja autoryzowanego dystrybutora:   urządzenia do mycia i dezynfekcji (producent: Choyng) oraz aparatów endoskopowych (producent: FujiFilm). Zamawiający wymaga złożenia wraz z oferta dokumentów potwierdzających wszystkie określone powyżej wymogi.</t>
  </si>
  <si>
    <t>Detergent - multienzymatyczny preparat do manualnego i maszynowego mycia endoskopów zapewniający doskonałe właściwości myjąco-dezynfekujące, opakowanie 1 litr, komptatybilny z płynem dezynfekcyjnym, z pozycji nr 1 zestawienia.</t>
  </si>
  <si>
    <t>Paski  testowe - do pomiaru efektywności i minimalnej zalecanej koncentracji kwasu nadoctowego , opakowanie 100 sztuk, komptatybilne z płynem dezynfekcyjnym.</t>
  </si>
  <si>
    <t>(P8) Preparaty do dezynfekcji skóry i błon śluzowych pola operacyjnego</t>
  </si>
  <si>
    <t>Produkt leczniczy do dezynfekcji skóry przed zabiegami operacyjnymi. Barwiony alkoholowy produkt do odkażania i odtłuszczania skóry, autosterylny, zawierający nadtlenek wodoru i łatwo zmywalne barwniki, bez zawartości jodu, fenolu i ich pochodnych, pH 6-7. Spektrum działania B, MRSA, Tbc, F, V w tym HIV, Herpes simplex, Rota, Adeno. Produkt o cechach szybkiego schnięcia i braku pozostałości na skórze.</t>
  </si>
  <si>
    <t>Produkt leczniczy do dezynfekcji błon śluzowej i graniczącej z nimi skóry (pole operacyjne). Bezbarwny alkoholowy produkt do dezynfekcji przed operacjami, zabiegami ginekologiczno-położniczymi, cewnikowaniem pęcherza moczowego, zabiegami przezcewkowymi. Oparty o etanol, chlorheksydynę, nadtlenek wodoru, bez zawartości jodu, pH 5,0, zawierający dodatek kwasu mlekowego, zawierający substancje zapachowe.</t>
  </si>
  <si>
    <t>(P9) Oxycodone</t>
  </si>
  <si>
    <t>Oksykodon 20 mg , 60 tabletek o przedłużonym uwalniainiu. Wymagany EAN</t>
  </si>
  <si>
    <t>Oksykodon 40 mg , 60 tabletek o przedłużonym uwalniainiu. Wymagany EAN</t>
  </si>
  <si>
    <t>(P10) Insuliny</t>
  </si>
  <si>
    <t>Insulina ludzka (otrzymywana w wyniku rekombinacji DNA Saccharomyces cerevisae), roztwór do wstrzykiwań 100 jm/ml, 5 wkładów 3ml. Wymagany EAN</t>
  </si>
  <si>
    <t>Insulina aspart (otrzymywana w wyniku rekombinacji DNA Saccharomyces cerevisae), roztwór do wstrzykiwań 100 jm/ml, 10 wkładów 3ml. Wymagany EAN</t>
  </si>
  <si>
    <t>Rozpuszczalna insulina aspart/insulina krystalizowana z protaminą w stosunku 30/70, roztwór do wtsrzykiwań, 100 jm/ml, 10 wkładów 3 ml. Wymagany EAN</t>
  </si>
  <si>
    <t>Rozpuszczalna insulina aspart/insulina krystalizowana z protaminą w stosunku 50/50, roztwór do wtsrzykiwań, 100 jm/ml, 10 wkładów 3 ml. Wymagany EAN</t>
  </si>
  <si>
    <t>Insulina ludzka szybko działająca (otrzymywana w wyniku rekombinacji DNA Saccharomyces cerevisae), roztwór do wstrzykiwań 100 jm/ml, 5 wkładów a 3 ml. Wymaganay EAN</t>
  </si>
  <si>
    <t>Insulina ludzka, neutralna krótko działająca 100 j.m./ml; 1 fiol. 10 ml. Wymagany EAN</t>
  </si>
  <si>
    <t>Insulina ludzka i insulina izofanowa (NPH) w stosunku 30/70, roztwór do wstrzykiwań, 100 jm/ml, 5 wkładów 3ml. Wymagany EAN</t>
  </si>
  <si>
    <t>Insulina ludzka i insulina izofanowa (NPH) w stosunku 40/60, roztwór do wstrzykiwań, 100 jm/ml, 5 wkładów 3ml. Wymagany EAN</t>
  </si>
  <si>
    <t>Insulina ludzka i insulina izofanowa (NPH) w stosunku 50/50, roztwór do wstrzykiwań, 100 jm/ml, 5 wkładów 3ml. Wymagany EAN</t>
  </si>
  <si>
    <t>Insulina ludzka (otrzymywana metodą rekombinacji DNA E. coli), roztwór do wstrzykiwań, 100jm/ml, 5 wkładów 3 ml. Wymagany EAN</t>
  </si>
  <si>
    <t>Insulina glargine (wytwarzana metodą rekombinacji DNA w komórkach E. coli), analog insuliny o przedłużonym czasie działania, przeznaczony do stosowania raz na dobę o dowolnej, ale zawsze o tej samej porze, roztwór do wstrzykiwań 100 jm/ml, 10 wkł a 3 ml. Wymagany EAN</t>
  </si>
  <si>
    <t>(P11) Immunoglobulina ludzka anty-rh0(d)</t>
  </si>
  <si>
    <t>Immunoglobulina ludzka anty-rh0(d) roztwór do wstrzykiwań; 50 µg (1 amp. zawiera 50 µg przeciwciał anty-D); 1 amp. Wymagany EAN</t>
  </si>
  <si>
    <t>Immunoglobulina ludzka anty-rh0(d) roztwór do wstrzykiwań; 150 µg (1 amp. zawiera 150 µg przeciwciał anty-D); 1 amp. Wymagany EAN</t>
  </si>
  <si>
    <t>(P12) Dapagliflozyna</t>
  </si>
  <si>
    <t>Dapagliflozyna 10 mg, 28 tabl. powl. Wymagany EAN</t>
  </si>
  <si>
    <t>(P13) Kwas zoledronowy</t>
  </si>
  <si>
    <t>Kwas zoledronowy roztwór do infuzji 4 mg/100 ml LUB Koncentrat do sporządzani roztworu do infuzji 4 mg/5 ml. Wymagany EAN</t>
  </si>
  <si>
    <t>(P14) Xylometazolin</t>
  </si>
  <si>
    <t>Ksylometazolin 0,1 % krople do nosa, poj 10 ml. Wymagany EAN</t>
  </si>
  <si>
    <t>(P15) Odkażanie ran</t>
  </si>
  <si>
    <t>Antyseptyk do dezynfekcji ran i skóry, bezbarwny, bez jodu i chlorheksydyny , zawierający dichlorowodorek octenidyny, aktywny wobec B, F, V (HIV, HBV, HCV, Herpes simplex), pierwotniaki w czasie do 1 minuty, przedłużone działanie do 1 godz., nie wpływający negatywnie na proces gojenia się ran; z możliwością zastosowania także przy cewnikowaniach. Produkt leczniczy. Opakowanie 250 ml z  atomizerem."</t>
  </si>
  <si>
    <t>(P16) Fosfomycyna p.o.</t>
  </si>
  <si>
    <t>Fosfomycyna gran. do sporz. roztworu doustnego; 3 g, opakowanie a 1 saszetka. Wymagany EAN</t>
  </si>
  <si>
    <t>(P17) Koncentraty dializacyjne</t>
  </si>
  <si>
    <t>Koncentrat dializacyjny - składnik kwaśny z glukozą
Na mmol/l - 138-140
K mmol/l - 1-4
Ca mmol/l- 1,25-1,75
Mg mmol/l- 0,5-0,75
Glukoza g/l - 1
Opakowanie: kanister 10 L"
Wymagany EAN</t>
  </si>
  <si>
    <t>(P18) Preparaty pielęgnacyjne natłuszczająco-zmiękczające</t>
  </si>
  <si>
    <t>Natłuszczający lek do stosowania na skórę , zawierający olej lniany z pierwszego tłoczenia z nasienia lnu zwyczajnego w proporcji 3:1. Opakowanie 100g. Wymagany EAN.</t>
  </si>
  <si>
    <t>Lek w formie kremu zmiękczającego, który zawiera 250 mg glikolu propylowego w ilości 250mg glikolu w 1 gramie kremu. Opakowanie 500g. Wymagany EAN</t>
  </si>
  <si>
    <t>(P19) Preparaty ochronne</t>
  </si>
  <si>
    <t>312_01_23</t>
  </si>
  <si>
    <t>Krem ochronny z argininą, chroni skórę narażoną na powstawanie stanów zapalnych i podrażnień, przyspiesza regenerację podrażnionej skóry, nawilża, neutralizuje zapach. Składniki aktywne m.in..: arginina, alantoina, biokomleks lniany, panthenol, masło Shea, olej Canola, olej z pestek winogron, środek pochłaniający nieprzyjemny zapah np. moczu czy kału. Opakowanie 100ml</t>
  </si>
  <si>
    <t>Krem ochronny z tlenkiem cynku przeznaczony do pielęgnacji i ochrony skóry w miejscach narażonych na powstawanie odparzeń i odleżyn. Wspomaga regenerację naskórka i chroni przed działaniem substancji drażniących. Składniki aktywne m.in..: tlenek cynku, biokompleks lniany, ekstrakt z rumianku,środek pochłaniający nieprzyjemny zapach np. moczu czy kału. Opakowanie 100ml</t>
  </si>
  <si>
    <t>(P20) Opakowania apteczne</t>
  </si>
  <si>
    <t>Pudełko apteczne z pokrywka do maści 100 g</t>
  </si>
  <si>
    <t>szt.</t>
  </si>
  <si>
    <t>Pudełko apteczne z pokrywka do maści 200 g</t>
  </si>
  <si>
    <t>Pudełko apteczne z pokrywka do maści 500 g</t>
  </si>
  <si>
    <t>Nakrętka na butelkę o średnicy 18 mm</t>
  </si>
  <si>
    <t>Nakrętka na butelkę o średnicy 28 mm</t>
  </si>
  <si>
    <t>Butelka apteczna szklana o poj 10 ml, średnica 18 mm</t>
  </si>
  <si>
    <t>Butelka apteczna szklana o poj 100 ml, średnica 18 mm</t>
  </si>
  <si>
    <t>Butelka apteczna szklana o poj 150 ml, średnica 18 mm</t>
  </si>
  <si>
    <t>Butelka apteczna szklana o poj 250 ml, średnica 18 mm</t>
  </si>
  <si>
    <t>Butelka apteczna szklana o poj 500 ml, średnica 18 mm</t>
  </si>
  <si>
    <t>Butelka apteczna szklana o poj 1000 ml, średnica 18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</si>
</sst>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Continuous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"/>
  <sheetViews>
    <sheetView tabSelected="1" workbookViewId="0">
      <selection activeCell="O6" sqref="O6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60" x14ac:dyDescent="0.25">
      <c r="A4" s="7">
        <v>1</v>
      </c>
      <c r="B4" s="11"/>
      <c r="C4" s="7" t="s">
        <v>16</v>
      </c>
      <c r="D4" s="11" t="s">
        <v>17</v>
      </c>
      <c r="E4" s="11"/>
      <c r="F4" s="11"/>
      <c r="G4" s="11"/>
      <c r="H4" s="7" t="s">
        <v>18</v>
      </c>
      <c r="I4" s="7"/>
      <c r="J4" s="9">
        <v>120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ht="60" x14ac:dyDescent="0.25">
      <c r="A5" s="7">
        <v>2</v>
      </c>
      <c r="B5" s="11"/>
      <c r="C5" s="7" t="s">
        <v>16</v>
      </c>
      <c r="D5" s="11" t="s">
        <v>19</v>
      </c>
      <c r="E5" s="11"/>
      <c r="F5" s="11"/>
      <c r="G5" s="11"/>
      <c r="H5" s="7" t="s">
        <v>18</v>
      </c>
      <c r="I5" s="7"/>
      <c r="J5" s="9">
        <v>300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x14ac:dyDescent="0.25">
      <c r="I6" t="s">
        <v>20</v>
      </c>
      <c r="J6" s="8"/>
      <c r="K6" s="8"/>
      <c r="L6" s="8"/>
      <c r="M6" s="8">
        <f>SUM(M4:M5)</f>
        <v>0</v>
      </c>
      <c r="N6" s="8"/>
      <c r="O6" s="8">
        <f>SUM(O4:O5)</f>
        <v>0</v>
      </c>
      <c r="P6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15"/>
  <sheetViews>
    <sheetView workbookViewId="0">
      <selection activeCell="O15" sqref="O1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46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45" x14ac:dyDescent="0.25">
      <c r="A4" s="7">
        <v>20</v>
      </c>
      <c r="B4" s="11"/>
      <c r="C4" s="7" t="s">
        <v>16</v>
      </c>
      <c r="D4" s="11" t="s">
        <v>47</v>
      </c>
      <c r="E4" s="11"/>
      <c r="F4" s="11"/>
      <c r="G4" s="11"/>
      <c r="H4" s="7" t="s">
        <v>18</v>
      </c>
      <c r="I4" s="7"/>
      <c r="J4" s="9">
        <v>80</v>
      </c>
      <c r="K4" s="9"/>
      <c r="L4" s="8">
        <f t="shared" ref="L4:L14" si="0">ROUND(K4*((100+N4)/100), 2)</f>
        <v>0</v>
      </c>
      <c r="M4" s="8">
        <f t="shared" ref="M4:M14" si="1">J4*K4</f>
        <v>0</v>
      </c>
      <c r="N4" s="10"/>
      <c r="O4" s="8">
        <f t="shared" ref="O4:O14" si="2">J4*L4</f>
        <v>0</v>
      </c>
    </row>
    <row r="5" spans="1:16" ht="45" x14ac:dyDescent="0.25">
      <c r="A5" s="7">
        <v>21</v>
      </c>
      <c r="B5" s="11"/>
      <c r="C5" s="7" t="s">
        <v>16</v>
      </c>
      <c r="D5" s="11" t="s">
        <v>48</v>
      </c>
      <c r="E5" s="11"/>
      <c r="F5" s="11"/>
      <c r="G5" s="11"/>
      <c r="H5" s="7" t="s">
        <v>18</v>
      </c>
      <c r="I5" s="7"/>
      <c r="J5" s="9">
        <v>40</v>
      </c>
      <c r="K5" s="9"/>
      <c r="L5" s="8">
        <f t="shared" si="0"/>
        <v>0</v>
      </c>
      <c r="M5" s="8">
        <f t="shared" si="1"/>
        <v>0</v>
      </c>
      <c r="N5" s="10"/>
      <c r="O5" s="8">
        <f t="shared" si="2"/>
        <v>0</v>
      </c>
    </row>
    <row r="6" spans="1:16" ht="45" x14ac:dyDescent="0.25">
      <c r="A6" s="7">
        <v>22</v>
      </c>
      <c r="B6" s="11"/>
      <c r="C6" s="7" t="s">
        <v>16</v>
      </c>
      <c r="D6" s="11" t="s">
        <v>49</v>
      </c>
      <c r="E6" s="11"/>
      <c r="F6" s="11"/>
      <c r="G6" s="11"/>
      <c r="H6" s="7" t="s">
        <v>18</v>
      </c>
      <c r="I6" s="7"/>
      <c r="J6" s="9">
        <v>20</v>
      </c>
      <c r="K6" s="9"/>
      <c r="L6" s="8">
        <f t="shared" si="0"/>
        <v>0</v>
      </c>
      <c r="M6" s="8">
        <f t="shared" si="1"/>
        <v>0</v>
      </c>
      <c r="N6" s="10"/>
      <c r="O6" s="8">
        <f t="shared" si="2"/>
        <v>0</v>
      </c>
    </row>
    <row r="7" spans="1:16" ht="45" x14ac:dyDescent="0.25">
      <c r="A7" s="7">
        <v>23</v>
      </c>
      <c r="B7" s="11"/>
      <c r="C7" s="7" t="s">
        <v>16</v>
      </c>
      <c r="D7" s="11" t="s">
        <v>50</v>
      </c>
      <c r="E7" s="11"/>
      <c r="F7" s="11"/>
      <c r="G7" s="11"/>
      <c r="H7" s="7" t="s">
        <v>18</v>
      </c>
      <c r="I7" s="7"/>
      <c r="J7" s="9">
        <v>10</v>
      </c>
      <c r="K7" s="9"/>
      <c r="L7" s="8">
        <f t="shared" si="0"/>
        <v>0</v>
      </c>
      <c r="M7" s="8">
        <f t="shared" si="1"/>
        <v>0</v>
      </c>
      <c r="N7" s="10"/>
      <c r="O7" s="8">
        <f t="shared" si="2"/>
        <v>0</v>
      </c>
    </row>
    <row r="8" spans="1:16" ht="45" x14ac:dyDescent="0.25">
      <c r="A8" s="7">
        <v>24</v>
      </c>
      <c r="B8" s="11"/>
      <c r="C8" s="7" t="s">
        <v>16</v>
      </c>
      <c r="D8" s="11" t="s">
        <v>51</v>
      </c>
      <c r="E8" s="11"/>
      <c r="F8" s="11"/>
      <c r="G8" s="11"/>
      <c r="H8" s="7" t="s">
        <v>18</v>
      </c>
      <c r="I8" s="7"/>
      <c r="J8" s="9">
        <v>230</v>
      </c>
      <c r="K8" s="9"/>
      <c r="L8" s="8">
        <f t="shared" si="0"/>
        <v>0</v>
      </c>
      <c r="M8" s="8">
        <f t="shared" si="1"/>
        <v>0</v>
      </c>
      <c r="N8" s="10"/>
      <c r="O8" s="8">
        <f t="shared" si="2"/>
        <v>0</v>
      </c>
    </row>
    <row r="9" spans="1:16" ht="30" x14ac:dyDescent="0.25">
      <c r="A9" s="7">
        <v>25</v>
      </c>
      <c r="B9" s="11"/>
      <c r="C9" s="7" t="s">
        <v>16</v>
      </c>
      <c r="D9" s="11" t="s">
        <v>52</v>
      </c>
      <c r="E9" s="11"/>
      <c r="F9" s="11"/>
      <c r="G9" s="11"/>
      <c r="H9" s="7" t="s">
        <v>18</v>
      </c>
      <c r="I9" s="7"/>
      <c r="J9" s="9">
        <v>80</v>
      </c>
      <c r="K9" s="9"/>
      <c r="L9" s="8">
        <f t="shared" si="0"/>
        <v>0</v>
      </c>
      <c r="M9" s="8">
        <f t="shared" si="1"/>
        <v>0</v>
      </c>
      <c r="N9" s="10"/>
      <c r="O9" s="8">
        <f t="shared" si="2"/>
        <v>0</v>
      </c>
    </row>
    <row r="10" spans="1:16" ht="45" x14ac:dyDescent="0.25">
      <c r="A10" s="7">
        <v>26</v>
      </c>
      <c r="B10" s="11"/>
      <c r="C10" s="7" t="s">
        <v>16</v>
      </c>
      <c r="D10" s="11" t="s">
        <v>53</v>
      </c>
      <c r="E10" s="11"/>
      <c r="F10" s="11"/>
      <c r="G10" s="11"/>
      <c r="H10" s="7" t="s">
        <v>18</v>
      </c>
      <c r="I10" s="7"/>
      <c r="J10" s="9">
        <v>45</v>
      </c>
      <c r="K10" s="9"/>
      <c r="L10" s="8">
        <f t="shared" si="0"/>
        <v>0</v>
      </c>
      <c r="M10" s="8">
        <f t="shared" si="1"/>
        <v>0</v>
      </c>
      <c r="N10" s="10"/>
      <c r="O10" s="8">
        <f t="shared" si="2"/>
        <v>0</v>
      </c>
    </row>
    <row r="11" spans="1:16" ht="45" x14ac:dyDescent="0.25">
      <c r="A11" s="7">
        <v>27</v>
      </c>
      <c r="B11" s="11"/>
      <c r="C11" s="7" t="s">
        <v>16</v>
      </c>
      <c r="D11" s="11" t="s">
        <v>54</v>
      </c>
      <c r="E11" s="11"/>
      <c r="F11" s="11"/>
      <c r="G11" s="11"/>
      <c r="H11" s="7" t="s">
        <v>18</v>
      </c>
      <c r="I11" s="7"/>
      <c r="J11" s="9">
        <v>4</v>
      </c>
      <c r="K11" s="9"/>
      <c r="L11" s="8">
        <f t="shared" si="0"/>
        <v>0</v>
      </c>
      <c r="M11" s="8">
        <f t="shared" si="1"/>
        <v>0</v>
      </c>
      <c r="N11" s="10"/>
      <c r="O11" s="8">
        <f t="shared" si="2"/>
        <v>0</v>
      </c>
    </row>
    <row r="12" spans="1:16" ht="45" x14ac:dyDescent="0.25">
      <c r="A12" s="7">
        <v>28</v>
      </c>
      <c r="B12" s="11"/>
      <c r="C12" s="7" t="s">
        <v>16</v>
      </c>
      <c r="D12" s="11" t="s">
        <v>55</v>
      </c>
      <c r="E12" s="11"/>
      <c r="F12" s="11"/>
      <c r="G12" s="11"/>
      <c r="H12" s="7" t="s">
        <v>18</v>
      </c>
      <c r="I12" s="7"/>
      <c r="J12" s="9">
        <v>4</v>
      </c>
      <c r="K12" s="9"/>
      <c r="L12" s="8">
        <f t="shared" si="0"/>
        <v>0</v>
      </c>
      <c r="M12" s="8">
        <f t="shared" si="1"/>
        <v>0</v>
      </c>
      <c r="N12" s="10"/>
      <c r="O12" s="8">
        <f t="shared" si="2"/>
        <v>0</v>
      </c>
    </row>
    <row r="13" spans="1:16" ht="45" x14ac:dyDescent="0.25">
      <c r="A13" s="7">
        <v>29</v>
      </c>
      <c r="B13" s="11"/>
      <c r="C13" s="7" t="s">
        <v>16</v>
      </c>
      <c r="D13" s="11" t="s">
        <v>56</v>
      </c>
      <c r="E13" s="11"/>
      <c r="F13" s="11"/>
      <c r="G13" s="11"/>
      <c r="H13" s="7" t="s">
        <v>18</v>
      </c>
      <c r="I13" s="7"/>
      <c r="J13" s="9">
        <v>20</v>
      </c>
      <c r="K13" s="9"/>
      <c r="L13" s="8">
        <f t="shared" si="0"/>
        <v>0</v>
      </c>
      <c r="M13" s="8">
        <f t="shared" si="1"/>
        <v>0</v>
      </c>
      <c r="N13" s="10"/>
      <c r="O13" s="8">
        <f t="shared" si="2"/>
        <v>0</v>
      </c>
    </row>
    <row r="14" spans="1:16" ht="75" x14ac:dyDescent="0.25">
      <c r="A14" s="7">
        <v>30</v>
      </c>
      <c r="B14" s="11"/>
      <c r="C14" s="7" t="s">
        <v>16</v>
      </c>
      <c r="D14" s="11" t="s">
        <v>57</v>
      </c>
      <c r="E14" s="11"/>
      <c r="F14" s="11"/>
      <c r="G14" s="11"/>
      <c r="H14" s="7" t="s">
        <v>18</v>
      </c>
      <c r="I14" s="7"/>
      <c r="J14" s="9">
        <v>20</v>
      </c>
      <c r="K14" s="9"/>
      <c r="L14" s="8">
        <f t="shared" si="0"/>
        <v>0</v>
      </c>
      <c r="M14" s="8">
        <f t="shared" si="1"/>
        <v>0</v>
      </c>
      <c r="N14" s="10"/>
      <c r="O14" s="8">
        <f t="shared" si="2"/>
        <v>0</v>
      </c>
    </row>
    <row r="15" spans="1:16" x14ac:dyDescent="0.25">
      <c r="I15" t="s">
        <v>20</v>
      </c>
      <c r="J15" s="8"/>
      <c r="K15" s="8"/>
      <c r="L15" s="8"/>
      <c r="M15" s="8">
        <f>SUM(M4:M14)</f>
        <v>0</v>
      </c>
      <c r="N15" s="8"/>
      <c r="O15" s="8">
        <f>SUM(O4:O14)</f>
        <v>0</v>
      </c>
      <c r="P1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6"/>
  <sheetViews>
    <sheetView workbookViewId="0">
      <selection activeCell="O6" sqref="O6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58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45" x14ac:dyDescent="0.25">
      <c r="A4" s="7">
        <v>31</v>
      </c>
      <c r="B4" s="11"/>
      <c r="C4" s="7" t="s">
        <v>16</v>
      </c>
      <c r="D4" s="11" t="s">
        <v>59</v>
      </c>
      <c r="E4" s="11"/>
      <c r="F4" s="11"/>
      <c r="G4" s="11"/>
      <c r="H4" s="7" t="s">
        <v>18</v>
      </c>
      <c r="I4" s="7"/>
      <c r="J4" s="9">
        <v>50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ht="45" x14ac:dyDescent="0.25">
      <c r="A5" s="7">
        <v>32</v>
      </c>
      <c r="B5" s="11"/>
      <c r="C5" s="7" t="s">
        <v>16</v>
      </c>
      <c r="D5" s="11" t="s">
        <v>60</v>
      </c>
      <c r="E5" s="11"/>
      <c r="F5" s="11"/>
      <c r="G5" s="11"/>
      <c r="H5" s="7" t="s">
        <v>18</v>
      </c>
      <c r="I5" s="7"/>
      <c r="J5" s="9">
        <v>65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x14ac:dyDescent="0.25">
      <c r="I6" t="s">
        <v>20</v>
      </c>
      <c r="J6" s="8"/>
      <c r="K6" s="8"/>
      <c r="L6" s="8"/>
      <c r="M6" s="8">
        <f>SUM(M4:M5)</f>
        <v>0</v>
      </c>
      <c r="N6" s="8"/>
      <c r="O6" s="8">
        <f>SUM(O4:O5)</f>
        <v>0</v>
      </c>
      <c r="P6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61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33</v>
      </c>
      <c r="B4" s="11"/>
      <c r="C4" s="7" t="s">
        <v>16</v>
      </c>
      <c r="D4" s="11" t="s">
        <v>62</v>
      </c>
      <c r="E4" s="11"/>
      <c r="F4" s="11"/>
      <c r="G4" s="11"/>
      <c r="H4" s="7" t="s">
        <v>18</v>
      </c>
      <c r="I4" s="7"/>
      <c r="J4" s="9">
        <v>300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20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63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45" x14ac:dyDescent="0.25">
      <c r="A4" s="7">
        <v>34</v>
      </c>
      <c r="B4" s="11"/>
      <c r="C4" s="7" t="s">
        <v>16</v>
      </c>
      <c r="D4" s="11" t="s">
        <v>64</v>
      </c>
      <c r="E4" s="11"/>
      <c r="F4" s="11"/>
      <c r="G4" s="11"/>
      <c r="H4" s="7" t="s">
        <v>18</v>
      </c>
      <c r="I4" s="7"/>
      <c r="J4" s="9">
        <v>150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20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65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35</v>
      </c>
      <c r="B4" s="11"/>
      <c r="C4" s="7" t="s">
        <v>16</v>
      </c>
      <c r="D4" s="11" t="s">
        <v>66</v>
      </c>
      <c r="E4" s="11"/>
      <c r="F4" s="11"/>
      <c r="G4" s="11"/>
      <c r="H4" s="7" t="s">
        <v>18</v>
      </c>
      <c r="I4" s="7"/>
      <c r="J4" s="9">
        <v>700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20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67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105" x14ac:dyDescent="0.25">
      <c r="A4" s="7">
        <v>36</v>
      </c>
      <c r="B4" s="11"/>
      <c r="C4" s="7" t="s">
        <v>16</v>
      </c>
      <c r="D4" s="11" t="s">
        <v>68</v>
      </c>
      <c r="E4" s="11"/>
      <c r="F4" s="11"/>
      <c r="G4" s="11"/>
      <c r="H4" s="7" t="s">
        <v>18</v>
      </c>
      <c r="I4" s="7"/>
      <c r="J4" s="9">
        <v>2300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20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69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37</v>
      </c>
      <c r="B4" s="11"/>
      <c r="C4" s="7" t="s">
        <v>16</v>
      </c>
      <c r="D4" s="11" t="s">
        <v>70</v>
      </c>
      <c r="E4" s="11"/>
      <c r="F4" s="11"/>
      <c r="G4" s="11"/>
      <c r="H4" s="7" t="s">
        <v>18</v>
      </c>
      <c r="I4" s="7"/>
      <c r="J4" s="9">
        <v>50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20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71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120" x14ac:dyDescent="0.25">
      <c r="A4" s="7">
        <v>38</v>
      </c>
      <c r="B4" s="11"/>
      <c r="C4" s="7" t="s">
        <v>16</v>
      </c>
      <c r="D4" s="11" t="s">
        <v>72</v>
      </c>
      <c r="E4" s="11"/>
      <c r="F4" s="11"/>
      <c r="G4" s="11"/>
      <c r="H4" s="7" t="s">
        <v>18</v>
      </c>
      <c r="I4" s="7"/>
      <c r="J4" s="9">
        <v>8000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20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6"/>
  <sheetViews>
    <sheetView workbookViewId="0">
      <selection activeCell="O6" sqref="O6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73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45" x14ac:dyDescent="0.25">
      <c r="A4" s="7">
        <v>39</v>
      </c>
      <c r="B4" s="11"/>
      <c r="C4" s="7" t="s">
        <v>16</v>
      </c>
      <c r="D4" s="11" t="s">
        <v>74</v>
      </c>
      <c r="E4" s="11"/>
      <c r="F4" s="11"/>
      <c r="G4" s="11"/>
      <c r="H4" s="7" t="s">
        <v>18</v>
      </c>
      <c r="I4" s="7"/>
      <c r="J4" s="9">
        <v>500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ht="45" x14ac:dyDescent="0.25">
      <c r="A5" s="7">
        <v>40</v>
      </c>
      <c r="B5" s="11"/>
      <c r="C5" s="7" t="s">
        <v>16</v>
      </c>
      <c r="D5" s="11" t="s">
        <v>75</v>
      </c>
      <c r="E5" s="11"/>
      <c r="F5" s="11"/>
      <c r="G5" s="11"/>
      <c r="H5" s="7" t="s">
        <v>18</v>
      </c>
      <c r="I5" s="7"/>
      <c r="J5" s="9">
        <v>400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x14ac:dyDescent="0.25">
      <c r="I6" t="s">
        <v>20</v>
      </c>
      <c r="J6" s="8"/>
      <c r="K6" s="8"/>
      <c r="L6" s="8"/>
      <c r="M6" s="8">
        <f>SUM(M4:M5)</f>
        <v>0</v>
      </c>
      <c r="N6" s="8"/>
      <c r="O6" s="8">
        <f>SUM(O4:O5)</f>
        <v>0</v>
      </c>
      <c r="P6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6"/>
  <sheetViews>
    <sheetView workbookViewId="0">
      <selection activeCell="O6" sqref="O6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76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105" x14ac:dyDescent="0.25">
      <c r="A4" s="7">
        <v>41</v>
      </c>
      <c r="B4" s="11"/>
      <c r="C4" s="7" t="s">
        <v>77</v>
      </c>
      <c r="D4" s="11" t="s">
        <v>78</v>
      </c>
      <c r="E4" s="11"/>
      <c r="F4" s="11"/>
      <c r="G4" s="11"/>
      <c r="H4" s="7" t="s">
        <v>18</v>
      </c>
      <c r="I4" s="7"/>
      <c r="J4" s="9">
        <v>1000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ht="105" x14ac:dyDescent="0.25">
      <c r="A5" s="7">
        <v>42</v>
      </c>
      <c r="B5" s="11"/>
      <c r="C5" s="7" t="s">
        <v>77</v>
      </c>
      <c r="D5" s="11" t="s">
        <v>79</v>
      </c>
      <c r="E5" s="11"/>
      <c r="F5" s="11"/>
      <c r="G5" s="11"/>
      <c r="H5" s="7" t="s">
        <v>18</v>
      </c>
      <c r="I5" s="7"/>
      <c r="J5" s="9">
        <v>150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x14ac:dyDescent="0.25">
      <c r="I6" t="s">
        <v>20</v>
      </c>
      <c r="J6" s="8"/>
      <c r="K6" s="8"/>
      <c r="L6" s="8"/>
      <c r="M6" s="8">
        <f>SUM(M4:M5)</f>
        <v>0</v>
      </c>
      <c r="N6" s="8"/>
      <c r="O6" s="8">
        <f>SUM(O4:O5)</f>
        <v>0</v>
      </c>
      <c r="P6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21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3</v>
      </c>
      <c r="B4" s="11"/>
      <c r="C4" s="7" t="s">
        <v>16</v>
      </c>
      <c r="D4" s="11" t="s">
        <v>22</v>
      </c>
      <c r="E4" s="11"/>
      <c r="F4" s="11"/>
      <c r="G4" s="11"/>
      <c r="H4" s="7" t="s">
        <v>18</v>
      </c>
      <c r="I4" s="7"/>
      <c r="J4" s="9">
        <v>100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20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P15"/>
  <sheetViews>
    <sheetView workbookViewId="0">
      <selection activeCell="O15" sqref="O1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80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43</v>
      </c>
      <c r="B4" s="11"/>
      <c r="C4" s="7" t="s">
        <v>77</v>
      </c>
      <c r="D4" s="11" t="s">
        <v>81</v>
      </c>
      <c r="E4" s="11"/>
      <c r="F4" s="11"/>
      <c r="G4" s="11"/>
      <c r="H4" s="7" t="s">
        <v>82</v>
      </c>
      <c r="I4" s="7"/>
      <c r="J4" s="9">
        <v>2000</v>
      </c>
      <c r="K4" s="9"/>
      <c r="L4" s="8">
        <f t="shared" ref="L4:L14" si="0">ROUND(K4*((100+N4)/100), 2)</f>
        <v>0</v>
      </c>
      <c r="M4" s="8">
        <f t="shared" ref="M4:M14" si="1">J4*K4</f>
        <v>0</v>
      </c>
      <c r="N4" s="10"/>
      <c r="O4" s="8">
        <f t="shared" ref="O4:O14" si="2">J4*L4</f>
        <v>0</v>
      </c>
    </row>
    <row r="5" spans="1:16" x14ac:dyDescent="0.25">
      <c r="A5" s="7">
        <v>44</v>
      </c>
      <c r="B5" s="11"/>
      <c r="C5" s="7" t="s">
        <v>77</v>
      </c>
      <c r="D5" s="11" t="s">
        <v>83</v>
      </c>
      <c r="E5" s="11"/>
      <c r="F5" s="11"/>
      <c r="G5" s="11"/>
      <c r="H5" s="7" t="s">
        <v>82</v>
      </c>
      <c r="I5" s="7"/>
      <c r="J5" s="9">
        <v>50</v>
      </c>
      <c r="K5" s="9"/>
      <c r="L5" s="8">
        <f t="shared" si="0"/>
        <v>0</v>
      </c>
      <c r="M5" s="8">
        <f t="shared" si="1"/>
        <v>0</v>
      </c>
      <c r="N5" s="10"/>
      <c r="O5" s="8">
        <f t="shared" si="2"/>
        <v>0</v>
      </c>
    </row>
    <row r="6" spans="1:16" x14ac:dyDescent="0.25">
      <c r="A6" s="7">
        <v>45</v>
      </c>
      <c r="B6" s="11"/>
      <c r="C6" s="7" t="s">
        <v>77</v>
      </c>
      <c r="D6" s="11" t="s">
        <v>84</v>
      </c>
      <c r="E6" s="11"/>
      <c r="F6" s="11"/>
      <c r="G6" s="11"/>
      <c r="H6" s="7" t="s">
        <v>82</v>
      </c>
      <c r="I6" s="7"/>
      <c r="J6" s="9">
        <v>100</v>
      </c>
      <c r="K6" s="9"/>
      <c r="L6" s="8">
        <f t="shared" si="0"/>
        <v>0</v>
      </c>
      <c r="M6" s="8">
        <f t="shared" si="1"/>
        <v>0</v>
      </c>
      <c r="N6" s="10"/>
      <c r="O6" s="8">
        <f t="shared" si="2"/>
        <v>0</v>
      </c>
    </row>
    <row r="7" spans="1:16" x14ac:dyDescent="0.25">
      <c r="A7" s="7">
        <v>46</v>
      </c>
      <c r="B7" s="11"/>
      <c r="C7" s="7" t="s">
        <v>77</v>
      </c>
      <c r="D7" s="11" t="s">
        <v>85</v>
      </c>
      <c r="E7" s="11"/>
      <c r="F7" s="11"/>
      <c r="G7" s="11"/>
      <c r="H7" s="7" t="s">
        <v>82</v>
      </c>
      <c r="I7" s="7"/>
      <c r="J7" s="9">
        <v>350</v>
      </c>
      <c r="K7" s="9"/>
      <c r="L7" s="8">
        <f t="shared" si="0"/>
        <v>0</v>
      </c>
      <c r="M7" s="8">
        <f t="shared" si="1"/>
        <v>0</v>
      </c>
      <c r="N7" s="10"/>
      <c r="O7" s="8">
        <f t="shared" si="2"/>
        <v>0</v>
      </c>
    </row>
    <row r="8" spans="1:16" x14ac:dyDescent="0.25">
      <c r="A8" s="7">
        <v>47</v>
      </c>
      <c r="B8" s="11"/>
      <c r="C8" s="7" t="s">
        <v>77</v>
      </c>
      <c r="D8" s="11" t="s">
        <v>86</v>
      </c>
      <c r="E8" s="11"/>
      <c r="F8" s="11"/>
      <c r="G8" s="11"/>
      <c r="H8" s="7" t="s">
        <v>82</v>
      </c>
      <c r="I8" s="7"/>
      <c r="J8" s="9">
        <v>2600</v>
      </c>
      <c r="K8" s="9"/>
      <c r="L8" s="8">
        <f t="shared" si="0"/>
        <v>0</v>
      </c>
      <c r="M8" s="8">
        <f t="shared" si="1"/>
        <v>0</v>
      </c>
      <c r="N8" s="10"/>
      <c r="O8" s="8">
        <f t="shared" si="2"/>
        <v>0</v>
      </c>
    </row>
    <row r="9" spans="1:16" x14ac:dyDescent="0.25">
      <c r="A9" s="7">
        <v>48</v>
      </c>
      <c r="B9" s="11"/>
      <c r="C9" s="7" t="s">
        <v>77</v>
      </c>
      <c r="D9" s="11" t="s">
        <v>87</v>
      </c>
      <c r="E9" s="11"/>
      <c r="F9" s="11"/>
      <c r="G9" s="11"/>
      <c r="H9" s="7" t="s">
        <v>82</v>
      </c>
      <c r="I9" s="7"/>
      <c r="J9" s="9">
        <v>350</v>
      </c>
      <c r="K9" s="9"/>
      <c r="L9" s="8">
        <f t="shared" si="0"/>
        <v>0</v>
      </c>
      <c r="M9" s="8">
        <f t="shared" si="1"/>
        <v>0</v>
      </c>
      <c r="N9" s="10"/>
      <c r="O9" s="8">
        <f t="shared" si="2"/>
        <v>0</v>
      </c>
    </row>
    <row r="10" spans="1:16" x14ac:dyDescent="0.25">
      <c r="A10" s="7">
        <v>49</v>
      </c>
      <c r="B10" s="11"/>
      <c r="C10" s="7" t="s">
        <v>77</v>
      </c>
      <c r="D10" s="11" t="s">
        <v>88</v>
      </c>
      <c r="E10" s="11"/>
      <c r="F10" s="11"/>
      <c r="G10" s="11"/>
      <c r="H10" s="7" t="s">
        <v>82</v>
      </c>
      <c r="I10" s="7"/>
      <c r="J10" s="9">
        <v>1200</v>
      </c>
      <c r="K10" s="9"/>
      <c r="L10" s="8">
        <f t="shared" si="0"/>
        <v>0</v>
      </c>
      <c r="M10" s="8">
        <f t="shared" si="1"/>
        <v>0</v>
      </c>
      <c r="N10" s="10"/>
      <c r="O10" s="8">
        <f t="shared" si="2"/>
        <v>0</v>
      </c>
    </row>
    <row r="11" spans="1:16" x14ac:dyDescent="0.25">
      <c r="A11" s="7">
        <v>50</v>
      </c>
      <c r="B11" s="11"/>
      <c r="C11" s="7" t="s">
        <v>77</v>
      </c>
      <c r="D11" s="11" t="s">
        <v>89</v>
      </c>
      <c r="E11" s="11"/>
      <c r="F11" s="11"/>
      <c r="G11" s="11"/>
      <c r="H11" s="7" t="s">
        <v>82</v>
      </c>
      <c r="I11" s="7"/>
      <c r="J11" s="9">
        <v>600</v>
      </c>
      <c r="K11" s="9"/>
      <c r="L11" s="8">
        <f t="shared" si="0"/>
        <v>0</v>
      </c>
      <c r="M11" s="8">
        <f t="shared" si="1"/>
        <v>0</v>
      </c>
      <c r="N11" s="10"/>
      <c r="O11" s="8">
        <f t="shared" si="2"/>
        <v>0</v>
      </c>
    </row>
    <row r="12" spans="1:16" x14ac:dyDescent="0.25">
      <c r="A12" s="7">
        <v>51</v>
      </c>
      <c r="B12" s="11"/>
      <c r="C12" s="7" t="s">
        <v>77</v>
      </c>
      <c r="D12" s="11" t="s">
        <v>90</v>
      </c>
      <c r="E12" s="11"/>
      <c r="F12" s="11"/>
      <c r="G12" s="11"/>
      <c r="H12" s="7" t="s">
        <v>82</v>
      </c>
      <c r="I12" s="7"/>
      <c r="J12" s="9">
        <v>500</v>
      </c>
      <c r="K12" s="9"/>
      <c r="L12" s="8">
        <f t="shared" si="0"/>
        <v>0</v>
      </c>
      <c r="M12" s="8">
        <f t="shared" si="1"/>
        <v>0</v>
      </c>
      <c r="N12" s="10"/>
      <c r="O12" s="8">
        <f t="shared" si="2"/>
        <v>0</v>
      </c>
    </row>
    <row r="13" spans="1:16" x14ac:dyDescent="0.25">
      <c r="A13" s="7">
        <v>52</v>
      </c>
      <c r="B13" s="11"/>
      <c r="C13" s="7" t="s">
        <v>77</v>
      </c>
      <c r="D13" s="11" t="s">
        <v>91</v>
      </c>
      <c r="E13" s="11"/>
      <c r="F13" s="11"/>
      <c r="G13" s="11"/>
      <c r="H13" s="7" t="s">
        <v>82</v>
      </c>
      <c r="I13" s="7"/>
      <c r="J13" s="9">
        <v>100</v>
      </c>
      <c r="K13" s="9"/>
      <c r="L13" s="8">
        <f t="shared" si="0"/>
        <v>0</v>
      </c>
      <c r="M13" s="8">
        <f t="shared" si="1"/>
        <v>0</v>
      </c>
      <c r="N13" s="10"/>
      <c r="O13" s="8">
        <f t="shared" si="2"/>
        <v>0</v>
      </c>
    </row>
    <row r="14" spans="1:16" x14ac:dyDescent="0.25">
      <c r="A14" s="7">
        <v>53</v>
      </c>
      <c r="B14" s="11"/>
      <c r="C14" s="7" t="s">
        <v>77</v>
      </c>
      <c r="D14" s="11" t="s">
        <v>92</v>
      </c>
      <c r="E14" s="11"/>
      <c r="F14" s="11"/>
      <c r="G14" s="11"/>
      <c r="H14" s="7" t="s">
        <v>82</v>
      </c>
      <c r="I14" s="7"/>
      <c r="J14" s="9">
        <v>50</v>
      </c>
      <c r="K14" s="9"/>
      <c r="L14" s="8">
        <f t="shared" si="0"/>
        <v>0</v>
      </c>
      <c r="M14" s="8">
        <f t="shared" si="1"/>
        <v>0</v>
      </c>
      <c r="N14" s="10"/>
      <c r="O14" s="8">
        <f t="shared" si="2"/>
        <v>0</v>
      </c>
    </row>
    <row r="15" spans="1:16" x14ac:dyDescent="0.25">
      <c r="I15" t="s">
        <v>20</v>
      </c>
      <c r="J15" s="8"/>
      <c r="K15" s="8"/>
      <c r="L15" s="8"/>
      <c r="M15" s="8">
        <f>SUM(M4:M14)</f>
        <v>0</v>
      </c>
      <c r="N15" s="8"/>
      <c r="O15" s="8">
        <f>SUM(O4:O14)</f>
        <v>0</v>
      </c>
      <c r="P1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1"/>
  <sheetViews>
    <sheetView topLeftCell="C1" workbookViewId="0"/>
  </sheetViews>
  <sheetFormatPr defaultRowHeight="15" x14ac:dyDescent="0.25"/>
  <cols>
    <col min="1" max="2" width="9.140625" hidden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23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4</v>
      </c>
      <c r="B4" s="11"/>
      <c r="C4" s="7" t="s">
        <v>16</v>
      </c>
      <c r="D4" s="11" t="s">
        <v>24</v>
      </c>
      <c r="E4" s="11"/>
      <c r="F4" s="11"/>
      <c r="G4" s="11"/>
      <c r="H4" s="7" t="s">
        <v>18</v>
      </c>
      <c r="I4" s="7"/>
      <c r="J4" s="9">
        <v>4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20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10"/>
  <sheetViews>
    <sheetView workbookViewId="0">
      <selection activeCell="O10" sqref="O10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25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5</v>
      </c>
      <c r="B4" s="11"/>
      <c r="C4" s="7" t="s">
        <v>16</v>
      </c>
      <c r="D4" s="11" t="s">
        <v>26</v>
      </c>
      <c r="E4" s="11"/>
      <c r="F4" s="11"/>
      <c r="G4" s="11"/>
      <c r="H4" s="7" t="s">
        <v>18</v>
      </c>
      <c r="I4" s="7"/>
      <c r="J4" s="9">
        <v>300</v>
      </c>
      <c r="K4" s="9"/>
      <c r="L4" s="8">
        <f t="shared" ref="L4:L9" si="0">ROUND(K4*((100+N4)/100), 2)</f>
        <v>0</v>
      </c>
      <c r="M4" s="8">
        <f t="shared" ref="M4:M9" si="1">J4*K4</f>
        <v>0</v>
      </c>
      <c r="N4" s="10"/>
      <c r="O4" s="8">
        <f t="shared" ref="O4:O9" si="2">J4*L4</f>
        <v>0</v>
      </c>
    </row>
    <row r="5" spans="1:16" x14ac:dyDescent="0.25">
      <c r="A5" s="7">
        <v>6</v>
      </c>
      <c r="B5" s="11"/>
      <c r="C5" s="7" t="s">
        <v>16</v>
      </c>
      <c r="D5" s="11" t="s">
        <v>27</v>
      </c>
      <c r="E5" s="11"/>
      <c r="F5" s="11"/>
      <c r="G5" s="11"/>
      <c r="H5" s="7" t="s">
        <v>18</v>
      </c>
      <c r="I5" s="7"/>
      <c r="J5" s="9">
        <v>260</v>
      </c>
      <c r="K5" s="9"/>
      <c r="L5" s="8">
        <f t="shared" si="0"/>
        <v>0</v>
      </c>
      <c r="M5" s="8">
        <f t="shared" si="1"/>
        <v>0</v>
      </c>
      <c r="N5" s="10"/>
      <c r="O5" s="8">
        <f t="shared" si="2"/>
        <v>0</v>
      </c>
    </row>
    <row r="6" spans="1:16" x14ac:dyDescent="0.25">
      <c r="A6" s="7">
        <v>7</v>
      </c>
      <c r="B6" s="11"/>
      <c r="C6" s="7" t="s">
        <v>16</v>
      </c>
      <c r="D6" s="11" t="s">
        <v>28</v>
      </c>
      <c r="E6" s="11"/>
      <c r="F6" s="11"/>
      <c r="G6" s="11"/>
      <c r="H6" s="7" t="s">
        <v>18</v>
      </c>
      <c r="I6" s="7"/>
      <c r="J6" s="9">
        <v>300</v>
      </c>
      <c r="K6" s="9"/>
      <c r="L6" s="8">
        <f t="shared" si="0"/>
        <v>0</v>
      </c>
      <c r="M6" s="8">
        <f t="shared" si="1"/>
        <v>0</v>
      </c>
      <c r="N6" s="10"/>
      <c r="O6" s="8">
        <f t="shared" si="2"/>
        <v>0</v>
      </c>
    </row>
    <row r="7" spans="1:16" x14ac:dyDescent="0.25">
      <c r="A7" s="7">
        <v>8</v>
      </c>
      <c r="B7" s="11"/>
      <c r="C7" s="7" t="s">
        <v>16</v>
      </c>
      <c r="D7" s="11" t="s">
        <v>29</v>
      </c>
      <c r="E7" s="11"/>
      <c r="F7" s="11"/>
      <c r="G7" s="11"/>
      <c r="H7" s="7" t="s">
        <v>18</v>
      </c>
      <c r="I7" s="7"/>
      <c r="J7" s="9">
        <v>200</v>
      </c>
      <c r="K7" s="9"/>
      <c r="L7" s="8">
        <f t="shared" si="0"/>
        <v>0</v>
      </c>
      <c r="M7" s="8">
        <f t="shared" si="1"/>
        <v>0</v>
      </c>
      <c r="N7" s="10"/>
      <c r="O7" s="8">
        <f t="shared" si="2"/>
        <v>0</v>
      </c>
    </row>
    <row r="8" spans="1:16" x14ac:dyDescent="0.25">
      <c r="A8" s="7">
        <v>9</v>
      </c>
      <c r="B8" s="11"/>
      <c r="C8" s="7" t="s">
        <v>16</v>
      </c>
      <c r="D8" s="11" t="s">
        <v>30</v>
      </c>
      <c r="E8" s="11"/>
      <c r="F8" s="11"/>
      <c r="G8" s="11"/>
      <c r="H8" s="7" t="s">
        <v>18</v>
      </c>
      <c r="I8" s="7"/>
      <c r="J8" s="9">
        <v>50</v>
      </c>
      <c r="K8" s="9"/>
      <c r="L8" s="8">
        <f t="shared" si="0"/>
        <v>0</v>
      </c>
      <c r="M8" s="8">
        <f t="shared" si="1"/>
        <v>0</v>
      </c>
      <c r="N8" s="10"/>
      <c r="O8" s="8">
        <f t="shared" si="2"/>
        <v>0</v>
      </c>
    </row>
    <row r="9" spans="1:16" x14ac:dyDescent="0.25">
      <c r="A9" s="7">
        <v>10</v>
      </c>
      <c r="B9" s="11"/>
      <c r="C9" s="7" t="s">
        <v>16</v>
      </c>
      <c r="D9" s="11" t="s">
        <v>31</v>
      </c>
      <c r="E9" s="11"/>
      <c r="F9" s="11"/>
      <c r="G9" s="11"/>
      <c r="H9" s="7" t="s">
        <v>18</v>
      </c>
      <c r="I9" s="7"/>
      <c r="J9" s="9">
        <v>50</v>
      </c>
      <c r="K9" s="9"/>
      <c r="L9" s="8">
        <f t="shared" si="0"/>
        <v>0</v>
      </c>
      <c r="M9" s="8">
        <f t="shared" si="1"/>
        <v>0</v>
      </c>
      <c r="N9" s="10"/>
      <c r="O9" s="8">
        <f t="shared" si="2"/>
        <v>0</v>
      </c>
    </row>
    <row r="10" spans="1:16" x14ac:dyDescent="0.25">
      <c r="I10" t="s">
        <v>20</v>
      </c>
      <c r="J10" s="8"/>
      <c r="K10" s="8"/>
      <c r="L10" s="8"/>
      <c r="M10" s="8">
        <f>SUM(M4:M9)</f>
        <v>0</v>
      </c>
      <c r="N10" s="8"/>
      <c r="O10" s="8">
        <f>SUM(O4:O9)</f>
        <v>0</v>
      </c>
      <c r="P10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32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11</v>
      </c>
      <c r="B4" s="11"/>
      <c r="C4" s="7" t="s">
        <v>16</v>
      </c>
      <c r="D4" s="11" t="s">
        <v>33</v>
      </c>
      <c r="E4" s="11"/>
      <c r="F4" s="11"/>
      <c r="G4" s="11"/>
      <c r="H4" s="7" t="s">
        <v>18</v>
      </c>
      <c r="I4" s="7"/>
      <c r="J4" s="9">
        <v>10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20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34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12</v>
      </c>
      <c r="B4" s="11"/>
      <c r="C4" s="7" t="s">
        <v>16</v>
      </c>
      <c r="D4" s="11" t="s">
        <v>35</v>
      </c>
      <c r="E4" s="11"/>
      <c r="F4" s="11"/>
      <c r="G4" s="11"/>
      <c r="H4" s="7" t="s">
        <v>18</v>
      </c>
      <c r="I4" s="7"/>
      <c r="J4" s="9">
        <v>8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20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7"/>
  <sheetViews>
    <sheetView workbookViewId="0">
      <selection activeCell="O7" sqref="O7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36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240" x14ac:dyDescent="0.25">
      <c r="A4" s="7">
        <v>13</v>
      </c>
      <c r="B4" s="11"/>
      <c r="C4" s="7" t="s">
        <v>16</v>
      </c>
      <c r="D4" s="11" t="s">
        <v>37</v>
      </c>
      <c r="E4" s="11"/>
      <c r="F4" s="11"/>
      <c r="G4" s="11"/>
      <c r="H4" s="7" t="s">
        <v>18</v>
      </c>
      <c r="I4" s="7"/>
      <c r="J4" s="9">
        <v>650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ht="75" x14ac:dyDescent="0.25">
      <c r="A5" s="7">
        <v>14</v>
      </c>
      <c r="B5" s="11"/>
      <c r="C5" s="7" t="s">
        <v>16</v>
      </c>
      <c r="D5" s="11" t="s">
        <v>38</v>
      </c>
      <c r="E5" s="11"/>
      <c r="F5" s="11"/>
      <c r="G5" s="11"/>
      <c r="H5" s="7" t="s">
        <v>18</v>
      </c>
      <c r="I5" s="7"/>
      <c r="J5" s="9">
        <v>130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ht="45" x14ac:dyDescent="0.25">
      <c r="A6" s="7">
        <v>15</v>
      </c>
      <c r="B6" s="11"/>
      <c r="C6" s="7" t="s">
        <v>16</v>
      </c>
      <c r="D6" s="11" t="s">
        <v>39</v>
      </c>
      <c r="E6" s="11"/>
      <c r="F6" s="11"/>
      <c r="G6" s="11"/>
      <c r="H6" s="7" t="s">
        <v>18</v>
      </c>
      <c r="I6" s="7"/>
      <c r="J6" s="9">
        <v>30</v>
      </c>
      <c r="K6" s="9"/>
      <c r="L6" s="8">
        <f>ROUND(K6*((100+N6)/100), 2)</f>
        <v>0</v>
      </c>
      <c r="M6" s="8">
        <f>J6*K6</f>
        <v>0</v>
      </c>
      <c r="N6" s="10"/>
      <c r="O6" s="8">
        <f>J6*L6</f>
        <v>0</v>
      </c>
    </row>
    <row r="7" spans="1:16" x14ac:dyDescent="0.25">
      <c r="I7" t="s">
        <v>20</v>
      </c>
      <c r="J7" s="8"/>
      <c r="K7" s="8"/>
      <c r="L7" s="8"/>
      <c r="M7" s="8">
        <f>SUM(M4:M6)</f>
        <v>0</v>
      </c>
      <c r="N7" s="8"/>
      <c r="O7" s="8">
        <f>SUM(O4:O6)</f>
        <v>0</v>
      </c>
      <c r="P7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6"/>
  <sheetViews>
    <sheetView workbookViewId="0">
      <selection activeCell="O6" sqref="O6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40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105" x14ac:dyDescent="0.25">
      <c r="A4" s="7">
        <v>16</v>
      </c>
      <c r="B4" s="11"/>
      <c r="C4" s="7" t="s">
        <v>16</v>
      </c>
      <c r="D4" s="11" t="s">
        <v>41</v>
      </c>
      <c r="E4" s="11"/>
      <c r="F4" s="11"/>
      <c r="G4" s="11"/>
      <c r="H4" s="7" t="s">
        <v>18</v>
      </c>
      <c r="I4" s="7"/>
      <c r="J4" s="9">
        <v>2000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ht="120" x14ac:dyDescent="0.25">
      <c r="A5" s="7">
        <v>17</v>
      </c>
      <c r="B5" s="11"/>
      <c r="C5" s="7" t="s">
        <v>16</v>
      </c>
      <c r="D5" s="11" t="s">
        <v>42</v>
      </c>
      <c r="E5" s="11"/>
      <c r="F5" s="11"/>
      <c r="G5" s="11"/>
      <c r="H5" s="7" t="s">
        <v>18</v>
      </c>
      <c r="I5" s="7"/>
      <c r="J5" s="9">
        <v>100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x14ac:dyDescent="0.25">
      <c r="I6" t="s">
        <v>20</v>
      </c>
      <c r="J6" s="8"/>
      <c r="K6" s="8"/>
      <c r="L6" s="8"/>
      <c r="M6" s="8">
        <f>SUM(M4:M5)</f>
        <v>0</v>
      </c>
      <c r="N6" s="8"/>
      <c r="O6" s="8">
        <f>SUM(O4:O5)</f>
        <v>0</v>
      </c>
      <c r="P6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6"/>
  <sheetViews>
    <sheetView workbookViewId="0">
      <selection activeCell="O6" sqref="O6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43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18</v>
      </c>
      <c r="B4" s="11"/>
      <c r="C4" s="7" t="s">
        <v>16</v>
      </c>
      <c r="D4" s="11" t="s">
        <v>44</v>
      </c>
      <c r="E4" s="11"/>
      <c r="F4" s="11"/>
      <c r="G4" s="11"/>
      <c r="H4" s="7" t="s">
        <v>18</v>
      </c>
      <c r="I4" s="7"/>
      <c r="J4" s="9">
        <v>45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ht="30" x14ac:dyDescent="0.25">
      <c r="A5" s="7">
        <v>19</v>
      </c>
      <c r="B5" s="11"/>
      <c r="C5" s="7" t="s">
        <v>16</v>
      </c>
      <c r="D5" s="11" t="s">
        <v>45</v>
      </c>
      <c r="E5" s="11"/>
      <c r="F5" s="11"/>
      <c r="G5" s="11"/>
      <c r="H5" s="7" t="s">
        <v>18</v>
      </c>
      <c r="I5" s="7"/>
      <c r="J5" s="9">
        <v>45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x14ac:dyDescent="0.25">
      <c r="I6" t="s">
        <v>20</v>
      </c>
      <c r="J6" s="8"/>
      <c r="K6" s="8"/>
      <c r="L6" s="8"/>
      <c r="M6" s="8">
        <f>SUM(M4:M5)</f>
        <v>0</v>
      </c>
      <c r="N6" s="8"/>
      <c r="O6" s="8">
        <f>SUM(O4:O5)</f>
        <v>0</v>
      </c>
      <c r="P6" s="12"/>
    </row>
  </sheetData>
  <sheetProtection sheet="1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21</vt:i4>
      </vt:variant>
    </vt:vector>
  </HeadingPairs>
  <TitlesOfParts>
    <vt:vector size="21" baseType="lpstr">
      <vt:lpstr>(P1) Ibuprofen</vt:lpstr>
      <vt:lpstr>(P2) Levetiracetam</vt:lpstr>
      <vt:lpstr>(P3) Antytoksyna</vt:lpstr>
      <vt:lpstr>(P4) Opatrunki</vt:lpstr>
      <vt:lpstr>(P5) Klomipramina</vt:lpstr>
      <vt:lpstr>(P6) Iwabradyna</vt:lpstr>
      <vt:lpstr>(P7) Dezynfekcja</vt:lpstr>
      <vt:lpstr>(P8) Preparaty do dezynfekcji </vt:lpstr>
      <vt:lpstr>(P9) Oxycodone</vt:lpstr>
      <vt:lpstr>(P10) Insuliny</vt:lpstr>
      <vt:lpstr>(P11) Immunoglobulina ludzka a</vt:lpstr>
      <vt:lpstr>(P12) Dapagliflozyna</vt:lpstr>
      <vt:lpstr>(P13) Kwas zoledronowy</vt:lpstr>
      <vt:lpstr>(P14) Xylometazolin</vt:lpstr>
      <vt:lpstr>(P15) Odkażanie ran</vt:lpstr>
      <vt:lpstr>(P16) Fosfomycyna p.o.</vt:lpstr>
      <vt:lpstr>(P17) Koncentraty dializacyjne</vt:lpstr>
      <vt:lpstr>(P18) Preparaty pielęgnacyjne </vt:lpstr>
      <vt:lpstr>(P19) Preparaty ochronne</vt:lpstr>
      <vt:lpstr>(P20) Opakowania apteczne</vt:lpstr>
      <vt:lpstr>Kryteria oceny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2025-01-29T08:24:44Z</dcterms:created>
  <dcterms:modified xsi:type="dcterms:W3CDTF">2025-01-29T08:25:24Z</dcterms:modified>
  <cp:category/>
</cp:coreProperties>
</file>