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USTAWA\67 PN 19 ZESTAWY DO ZABIEGÓW LAPAROSKOPOWYCH\"/>
    </mc:Choice>
  </mc:AlternateContent>
  <xr:revisionPtr revIDLastSave="0" documentId="13_ncr:1_{8471E763-CA79-475E-9B42-74A3FF5EF8E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Zestaw narzędzi do hemikolekto" sheetId="1" r:id="rId1"/>
    <sheet name="Zestaw narzędzi do laparoskopo" sheetId="2" r:id="rId2"/>
    <sheet name="Zestaw narzędzi do otwartych z" sheetId="3" r:id="rId3"/>
    <sheet name="Kryteria oceny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2" i="3" l="1"/>
  <c r="M12" i="3"/>
  <c r="L12" i="3"/>
  <c r="O11" i="3"/>
  <c r="M11" i="3"/>
  <c r="L11" i="3"/>
  <c r="M10" i="3"/>
  <c r="L10" i="3"/>
  <c r="O10" i="3" s="1"/>
  <c r="M9" i="3"/>
  <c r="L9" i="3"/>
  <c r="O9" i="3" s="1"/>
  <c r="O8" i="3"/>
  <c r="M8" i="3"/>
  <c r="L8" i="3"/>
  <c r="O7" i="3"/>
  <c r="M7" i="3"/>
  <c r="L7" i="3"/>
  <c r="M6" i="3"/>
  <c r="M13" i="3" s="1"/>
  <c r="L6" i="3"/>
  <c r="O6" i="3" s="1"/>
  <c r="M5" i="3"/>
  <c r="L5" i="3"/>
  <c r="O5" i="3" s="1"/>
  <c r="O4" i="3"/>
  <c r="M4" i="3"/>
  <c r="L4" i="3"/>
  <c r="M5" i="2"/>
  <c r="M4" i="2"/>
  <c r="L4" i="2"/>
  <c r="O4" i="2" s="1"/>
  <c r="O5" i="2" s="1"/>
  <c r="M4" i="1"/>
  <c r="M5" i="1" s="1"/>
  <c r="L4" i="1"/>
  <c r="O4" i="1" s="1"/>
  <c r="O5" i="1" s="1"/>
  <c r="O13" i="3" l="1"/>
</calcChain>
</file>

<file path=xl/sharedStrings.xml><?xml version="1.0" encoding="utf-8"?>
<sst xmlns="http://schemas.openxmlformats.org/spreadsheetml/2006/main" count="91" uniqueCount="40">
  <si>
    <t>Zestaw narzędzi do hemikolektomii laparoskopowej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</si>
  <si>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</si>
  <si>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</si>
  <si>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</si>
  <si>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</si>
  <si>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</si>
  <si>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</si>
  <si>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</si>
  <si>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</si>
  <si>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</si>
  <si>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</si>
  <si>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</si>
  <si>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</si>
  <si>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</si>
  <si>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</si>
  <si>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</si>
  <si>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</si>
  <si>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Razem</t>
  </si>
  <si>
    <t>Zestaw narzędzi do laparoskopowej przedniej resekcji odbytnicy</t>
  </si>
  <si>
    <t>sztuka</t>
  </si>
  <si>
    <t>Zestaw narzędzi do otwartych zabiegów na jelicie:</t>
  </si>
  <si>
    <t>Laparoskopowe narzędzie do preparowania, uszczelniania i rozdzielania naczyń i pęczków tkankowych o średnicy do 7mm włącznie, długość 37 cm, średnica trzonu 5 mm,  szczęki zakrzywione pokryte antyadhezyjną powłoką,  aktywowany ręcznie lub nożnie, z wbudowanym nożem, z przewodem, obracanym trzonem (opakowanie 6 szt.)</t>
  </si>
  <si>
    <t>Laparoskopowe narzędzie do preparowania, uszczelniania i rozdzielania naczyń i pęczków tkankowych o średnicy do 7mm włącznie, długość 23 cm, średnica trzonu 5 mm,  szczęki zakrzywione pokryte antyadhezyjną powłoką,  aktywowany ręcznie lub nożnie, z wbudowanym nożem, z przewodem, obracanym trzonem (opakowanie 6 szt.)</t>
  </si>
  <si>
    <t>Jednorazowa nakładka na wielorazowe kleszczyki, system zamykania naczyń do 7mm włącznie, szczęki zakrzywione, wbudowany nóż (opakowanie 3 szt.)</t>
  </si>
  <si>
    <t>Kleszczyki wielorazowe  do elektrody systemu zamykania naczyń do 7mm włącznie,  długość 25 cm, szczęki zakrzywione pod kątem 30 stopni</t>
  </si>
  <si>
    <t>Narzędzie do zabiegów klasycznych do uszczelniania i rodzielania naczyń oraz pęczków tkankowych o średnicy do 7mm włącznie, w systemie zamykania naczyń do 7mm włącznie, średnica trzonu 13,5mm, długość 18 cm, trzon obracany o 180 stopni, szczęki zakrzywione pod kątem 14 stopni pokryte antyadhezyjną powłoką, szczęki z wbudowanym nożem, narzędzie z wbudowanym przewodem (opakowanie 6 szt.)</t>
  </si>
  <si>
    <t>Jednorazowy instrument do zamykania naczyń krwionośnych do średnicy 7mm włącznie o długości 21 cm z wbudowanym nożem (cięcie mechaniczne), aktywna część 19,5mm, aktywowany włącznikiem ręcznym bez blokady, z powłoką antyadhezyjną. (opakowanie 6 szt.)</t>
  </si>
  <si>
    <t>Stapler okrężny jednorazowy, zakrzywiony, długość szaftu 22 cm, o średnicy 21,25,28,31,33 mm, z łamanym kowadełkiem po oddaniu strzału, gumowana rękojeść, zszywki spłaszczone na całej długości, wysokość zszywek 4,8 mm przed zamknięciem. Oznaczenie wysokości zszywki na staplerze i opakowaniu. Rozmiar do wyboru przez Zamawiającego (opakowanie 3 szt.)</t>
  </si>
  <si>
    <t>Jednorazowy stapler okrężny z łamanym kowadełkiem i potrójną linią zszywek. Średnica staplera do wyboru: 28mm lub 31mm, zszywki o 3 różnych wysokościach przed zamknięciem: (3,0mm-3,5mm-4,0mm) i po zamknięciu: (1,25mm-1,5mm-1,75mm) (opakowanie 3 szt.)</t>
  </si>
  <si>
    <t>Kryteria oceny dla postępowania</t>
  </si>
  <si>
    <t>Nazwa kryterium</t>
  </si>
  <si>
    <t>Wartość kryterium</t>
  </si>
  <si>
    <t>PPAFPPCRITERION-5d12034c5e636716202936</t>
  </si>
  <si>
    <t>PPAPPFORPUBLICPROCUREMENT_0001-5d11e90cc283f039124966</t>
  </si>
  <si>
    <t>ocena jakości</t>
  </si>
  <si>
    <t>Zestaw narzędzi składający się z:
1. Narzędzie do zamykania i rozdzielania naczyń, dł. trzonu 37cm, średnica 5mm - 1 szt. Kompatybilne z generatorem ValleyLab FT10
2. Jednorazowa sterylna nakładka na stapler wielorazowego użytku - 1 szt.
3. Ładunek do endostaplera, dł. 60mm, wysokość zszywek przed zamknięciem 2,00; 2,5; 3,00mm - 2 szt.
4. Jednorazowy trokar, średnica 12mm -1 szt.
5. Jednorazowy retraktor do ran, śr. 5-9 cm -1 szt.</t>
  </si>
  <si>
    <t>Zestaw składający się z:
1. Narzędzie do zamykania i rozdzielania naczyń, dł. trzonu 37cm, średnica 5mm - 1 szt. kompatybilne z generatorem ValleyLab FT10
2. Jednorazowa sterylna nakładka na stapler wielorazowego użytku - 1 szt.
3. Ładunek do endostaplera, dł. 60mm, wysokość zszywek przed zamknięciem 3,00; 3,5; 4,00mm -1 szt.
4. Stapler okrężny śr. 28mm z łamanym kowadełkiem po oddaniu strzału, wysokość
zszywki przed zamknięciem 4,8mm -1 szt.
5. Jednorazowy trokar, średnica 12mm -1 szt.
6. Jednorazowy retraktor do ran, śr. 5-9 cm -1 szt.</t>
  </si>
  <si>
    <t>Zestaw narzędzi składający się z:
1. Jednorazowa nakładka na wielorazowe kleszczyki, system zamykania naczyń do 7mm włącznie, szczęki zakrzywione, wbudowany nóż - 1 szt.; kompatybilna z generatorem ValleyLab FT 10
2. Stapler jednorazowy zamykająco-tnący, dł. 80mm, wysokość zszywki przed
zamknięciem 3,8mm, zszywki spłaszczone obustronnie na całej długości -1 szt.;
3. Ładunki do staplera z pozycji 2 - 3 szt.</t>
  </si>
  <si>
    <t>zestaw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</si>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</sst>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topLeftCell="E1" workbookViewId="0">
      <selection activeCell="H5" sqref="H5"/>
    </sheetView>
  </sheetViews>
  <sheetFormatPr defaultRowHeight="15" x14ac:dyDescent="0.25"/>
  <cols>
    <col min="1" max="1" width="4.5703125" bestFit="1" customWidth="1"/>
    <col min="2" max="2" width="31.7109375" bestFit="1" customWidth="1"/>
    <col min="3" max="3" width="18.7109375" bestFit="1" customWidth="1"/>
    <col min="4" max="4" width="100" customWidth="1"/>
    <col min="5" max="5" width="44.7109375" bestFit="1" customWidth="1"/>
    <col min="6" max="6" width="73.42578125" bestFit="1" customWidth="1"/>
    <col min="7" max="7" width="20" bestFit="1" customWidth="1"/>
    <col min="8" max="8" width="33" bestFit="1" customWidth="1"/>
    <col min="9" max="9" width="23.42578125" bestFit="1" customWidth="1"/>
    <col min="10" max="10" width="18.7109375" bestFit="1" customWidth="1"/>
    <col min="11" max="11" width="29.42578125" bestFit="1" customWidth="1"/>
    <col min="12" max="12" width="30.5703125" bestFit="1" customWidth="1"/>
    <col min="13" max="13" width="22.28515625" bestFit="1" customWidth="1"/>
    <col min="14" max="14" width="7" bestFit="1" customWidth="1"/>
    <col min="15" max="15" width="23.42578125" bestFit="1" customWidth="1"/>
  </cols>
  <sheetData>
    <row r="1" spans="1:15" ht="18.75" x14ac:dyDescent="0.3">
      <c r="F1" s="1" t="s">
        <v>0</v>
      </c>
    </row>
    <row r="2" spans="1:1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 ht="105" x14ac:dyDescent="0.25">
      <c r="A4" s="3">
        <v>1</v>
      </c>
      <c r="B4" s="3"/>
      <c r="C4" s="3" t="s">
        <v>16</v>
      </c>
      <c r="D4" s="5" t="s">
        <v>35</v>
      </c>
      <c r="E4" s="3"/>
      <c r="F4" s="3"/>
      <c r="G4" s="3"/>
      <c r="H4" s="3" t="s">
        <v>38</v>
      </c>
      <c r="I4" s="3"/>
      <c r="J4" s="4">
        <v>18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 x14ac:dyDescent="0.25">
      <c r="E5" s="6"/>
      <c r="I5" t="s">
        <v>17</v>
      </c>
      <c r="J5" s="4"/>
      <c r="K5" s="4"/>
      <c r="L5" s="4"/>
      <c r="M5" s="4">
        <f>SUM(M4:M4)</f>
        <v>0</v>
      </c>
      <c r="N5" s="4"/>
      <c r="O5" s="4">
        <f>SUM(O4:O4)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"/>
  <sheetViews>
    <sheetView topLeftCell="E1" workbookViewId="0">
      <selection activeCell="H4" sqref="H4"/>
    </sheetView>
  </sheetViews>
  <sheetFormatPr defaultRowHeight="15" x14ac:dyDescent="0.25"/>
  <cols>
    <col min="1" max="1" width="4.5703125" bestFit="1" customWidth="1"/>
    <col min="2" max="2" width="31.7109375" bestFit="1" customWidth="1"/>
    <col min="3" max="3" width="18.7109375" bestFit="1" customWidth="1"/>
    <col min="4" max="4" width="100" customWidth="1"/>
    <col min="5" max="5" width="44.7109375" bestFit="1" customWidth="1"/>
    <col min="6" max="6" width="94.42578125" bestFit="1" customWidth="1"/>
    <col min="7" max="7" width="20" bestFit="1" customWidth="1"/>
    <col min="8" max="8" width="33" bestFit="1" customWidth="1"/>
    <col min="9" max="9" width="23.42578125" bestFit="1" customWidth="1"/>
    <col min="10" max="10" width="18.7109375" bestFit="1" customWidth="1"/>
    <col min="11" max="11" width="29.42578125" bestFit="1" customWidth="1"/>
    <col min="12" max="12" width="30.5703125" bestFit="1" customWidth="1"/>
    <col min="13" max="13" width="22.28515625" bestFit="1" customWidth="1"/>
    <col min="14" max="14" width="7" bestFit="1" customWidth="1"/>
    <col min="15" max="15" width="23.42578125" bestFit="1" customWidth="1"/>
  </cols>
  <sheetData>
    <row r="1" spans="1:15" ht="18.75" x14ac:dyDescent="0.3">
      <c r="F1" s="1" t="s">
        <v>18</v>
      </c>
    </row>
    <row r="2" spans="1:1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 ht="135" x14ac:dyDescent="0.25">
      <c r="A4" s="3">
        <v>2</v>
      </c>
      <c r="B4" s="3"/>
      <c r="C4" s="3" t="s">
        <v>16</v>
      </c>
      <c r="D4" s="5" t="s">
        <v>36</v>
      </c>
      <c r="E4" s="3"/>
      <c r="F4" s="3"/>
      <c r="G4" s="3"/>
      <c r="H4" s="3" t="s">
        <v>38</v>
      </c>
      <c r="I4" s="3" t="s">
        <v>19</v>
      </c>
      <c r="J4" s="4">
        <v>18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 x14ac:dyDescent="0.25">
      <c r="E5" s="6"/>
      <c r="I5" t="s">
        <v>17</v>
      </c>
      <c r="J5" s="4"/>
      <c r="K5" s="4"/>
      <c r="L5" s="4"/>
      <c r="M5" s="4">
        <f>SUM(M4:M4)</f>
        <v>0</v>
      </c>
      <c r="N5" s="4"/>
      <c r="O5" s="4">
        <f>SUM(O4:O4)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3"/>
  <sheetViews>
    <sheetView topLeftCell="E1" workbookViewId="0">
      <selection activeCell="K24" sqref="K24"/>
    </sheetView>
  </sheetViews>
  <sheetFormatPr defaultRowHeight="15" x14ac:dyDescent="0.25"/>
  <cols>
    <col min="1" max="1" width="4.5703125" bestFit="1" customWidth="1"/>
    <col min="2" max="2" width="31.7109375" bestFit="1" customWidth="1"/>
    <col min="3" max="3" width="18.7109375" bestFit="1" customWidth="1"/>
    <col min="4" max="4" width="100" customWidth="1"/>
    <col min="5" max="5" width="44.7109375" bestFit="1" customWidth="1"/>
    <col min="6" max="6" width="74.85546875" bestFit="1" customWidth="1"/>
    <col min="7" max="7" width="20" bestFit="1" customWidth="1"/>
    <col min="8" max="8" width="33" bestFit="1" customWidth="1"/>
    <col min="9" max="9" width="23.42578125" bestFit="1" customWidth="1"/>
    <col min="10" max="10" width="18.7109375" bestFit="1" customWidth="1"/>
    <col min="11" max="11" width="29.42578125" bestFit="1" customWidth="1"/>
    <col min="12" max="12" width="30.5703125" bestFit="1" customWidth="1"/>
    <col min="13" max="13" width="22.28515625" bestFit="1" customWidth="1"/>
    <col min="14" max="14" width="7" bestFit="1" customWidth="1"/>
    <col min="15" max="15" width="23.42578125" bestFit="1" customWidth="1"/>
  </cols>
  <sheetData>
    <row r="1" spans="1:15" ht="18.75" x14ac:dyDescent="0.3">
      <c r="F1" s="1" t="s">
        <v>20</v>
      </c>
    </row>
    <row r="2" spans="1:1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 ht="90" x14ac:dyDescent="0.25">
      <c r="A4" s="3">
        <v>3</v>
      </c>
      <c r="B4" s="3"/>
      <c r="C4" s="3" t="s">
        <v>16</v>
      </c>
      <c r="D4" s="5" t="s">
        <v>37</v>
      </c>
      <c r="E4" s="3"/>
      <c r="F4" s="3"/>
      <c r="G4" s="3"/>
      <c r="H4" s="3" t="s">
        <v>38</v>
      </c>
      <c r="I4" s="3"/>
      <c r="J4" s="4">
        <v>15</v>
      </c>
      <c r="K4" s="4"/>
      <c r="L4" s="4">
        <f t="shared" ref="L4:L12" si="0">K4*((100+N4)/100)</f>
        <v>0</v>
      </c>
      <c r="M4" s="4">
        <f t="shared" ref="M4:M12" si="1">J4*K4</f>
        <v>0</v>
      </c>
      <c r="N4" s="4"/>
      <c r="O4" s="4">
        <f t="shared" ref="O4:O12" si="2">J4*L4</f>
        <v>0</v>
      </c>
    </row>
    <row r="5" spans="1:15" ht="60" x14ac:dyDescent="0.25">
      <c r="A5" s="3">
        <v>4</v>
      </c>
      <c r="B5" s="3"/>
      <c r="C5" s="3" t="s">
        <v>16</v>
      </c>
      <c r="D5" s="5" t="s">
        <v>21</v>
      </c>
      <c r="E5" s="3"/>
      <c r="F5" s="3"/>
      <c r="G5" s="3"/>
      <c r="H5" s="3" t="s">
        <v>39</v>
      </c>
      <c r="I5" s="3"/>
      <c r="J5" s="4">
        <v>10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ht="60" x14ac:dyDescent="0.25">
      <c r="A6" s="3">
        <v>5</v>
      </c>
      <c r="B6" s="3"/>
      <c r="C6" s="3" t="s">
        <v>16</v>
      </c>
      <c r="D6" s="5" t="s">
        <v>22</v>
      </c>
      <c r="E6" s="3"/>
      <c r="F6" s="3"/>
      <c r="G6" s="3"/>
      <c r="H6" s="3" t="s">
        <v>39</v>
      </c>
      <c r="I6" s="3"/>
      <c r="J6" s="4">
        <v>2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ht="30" x14ac:dyDescent="0.25">
      <c r="A7" s="3">
        <v>6</v>
      </c>
      <c r="B7" s="3"/>
      <c r="C7" s="3" t="s">
        <v>16</v>
      </c>
      <c r="D7" s="5" t="s">
        <v>23</v>
      </c>
      <c r="E7" s="3"/>
      <c r="F7" s="3"/>
      <c r="G7" s="3"/>
      <c r="H7" s="3" t="s">
        <v>39</v>
      </c>
      <c r="I7" s="3"/>
      <c r="J7" s="4">
        <v>20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ht="30" x14ac:dyDescent="0.25">
      <c r="A8" s="3">
        <v>7</v>
      </c>
      <c r="B8" s="3"/>
      <c r="C8" s="3" t="s">
        <v>16</v>
      </c>
      <c r="D8" s="5" t="s">
        <v>24</v>
      </c>
      <c r="E8" s="3"/>
      <c r="F8" s="3"/>
      <c r="G8" s="3"/>
      <c r="H8" s="3" t="s">
        <v>39</v>
      </c>
      <c r="I8" s="3"/>
      <c r="J8" s="4">
        <v>1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ht="60" x14ac:dyDescent="0.25">
      <c r="A9" s="3">
        <v>8</v>
      </c>
      <c r="B9" s="3"/>
      <c r="C9" s="3" t="s">
        <v>16</v>
      </c>
      <c r="D9" s="5" t="s">
        <v>25</v>
      </c>
      <c r="E9" s="3"/>
      <c r="F9" s="3"/>
      <c r="G9" s="3"/>
      <c r="H9" s="3" t="s">
        <v>39</v>
      </c>
      <c r="I9" s="3"/>
      <c r="J9" s="4">
        <v>1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ht="45" x14ac:dyDescent="0.25">
      <c r="A10" s="3">
        <v>9</v>
      </c>
      <c r="B10" s="3"/>
      <c r="C10" s="3" t="s">
        <v>16</v>
      </c>
      <c r="D10" s="5" t="s">
        <v>26</v>
      </c>
      <c r="E10" s="3"/>
      <c r="F10" s="3"/>
      <c r="G10" s="3"/>
      <c r="H10" s="3" t="s">
        <v>39</v>
      </c>
      <c r="I10" s="3"/>
      <c r="J10" s="4">
        <v>1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ht="60" x14ac:dyDescent="0.25">
      <c r="A11" s="3">
        <v>10</v>
      </c>
      <c r="B11" s="3"/>
      <c r="C11" s="3" t="s">
        <v>16</v>
      </c>
      <c r="D11" s="5" t="s">
        <v>27</v>
      </c>
      <c r="E11" s="3"/>
      <c r="F11" s="3"/>
      <c r="G11" s="3"/>
      <c r="H11" s="3" t="s">
        <v>39</v>
      </c>
      <c r="I11" s="3"/>
      <c r="J11" s="4">
        <v>5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ht="45" x14ac:dyDescent="0.25">
      <c r="A12" s="3">
        <v>11</v>
      </c>
      <c r="B12" s="3"/>
      <c r="C12" s="3" t="s">
        <v>16</v>
      </c>
      <c r="D12" s="5" t="s">
        <v>28</v>
      </c>
      <c r="E12" s="3"/>
      <c r="F12" s="3"/>
      <c r="G12" s="3"/>
      <c r="H12" s="3" t="s">
        <v>39</v>
      </c>
      <c r="I12" s="3"/>
      <c r="J12" s="4">
        <v>2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E13" s="6"/>
      <c r="I13" t="s">
        <v>17</v>
      </c>
      <c r="J13" s="4"/>
      <c r="K13" s="4"/>
      <c r="L13" s="4"/>
      <c r="M13" s="4">
        <f>SUM(M4:M12)</f>
        <v>0</v>
      </c>
      <c r="N13" s="4"/>
      <c r="O13" s="4">
        <f>SUM(O4:O12)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8" t="s">
        <v>29</v>
      </c>
      <c r="D1" s="9"/>
    </row>
    <row r="2" spans="1:4" x14ac:dyDescent="0.25">
      <c r="C2" s="7" t="s">
        <v>30</v>
      </c>
      <c r="D2" s="7" t="s">
        <v>31</v>
      </c>
    </row>
    <row r="3" spans="1:4" x14ac:dyDescent="0.25">
      <c r="A3" t="s">
        <v>32</v>
      </c>
      <c r="B3" t="s">
        <v>33</v>
      </c>
      <c r="C3" t="s">
        <v>34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Zestaw narzędzi do hemikolekto</vt:lpstr>
      <vt:lpstr>Zestaw narzędzi do laparoskopo</vt:lpstr>
      <vt:lpstr>Zestaw narzędzi do otwartych z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2019-06-25T11:19:58Z</dcterms:created>
  <dcterms:modified xsi:type="dcterms:W3CDTF">2019-07-04T12:00:33Z</dcterms:modified>
  <cp:category/>
</cp:coreProperties>
</file>