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mc:AlternateContent xmlns:mc="http://schemas.openxmlformats.org/markup-compatibility/2006">
    <mc:Choice Requires="x15">
      <x15ac:absPath xmlns:x15ac="http://schemas.microsoft.com/office/spreadsheetml/2010/11/ac" url="X:\Postępowania Kasia\Postepowania po 18 Pażdziernika\2025\USTAWA\32 PN 25 HEMODYNAMIKA\(2)Dokumentacja postepowania opublikowana w portalu w dniu wszczęcia\"/>
    </mc:Choice>
  </mc:AlternateContent>
  <xr:revisionPtr revIDLastSave="0" documentId="13_ncr:1_{55B8B522-6F02-4752-8460-48540BA4E2D5}" xr6:coauthVersionLast="47" xr6:coauthVersionMax="47" xr10:uidLastSave="{00000000-0000-0000-0000-000000000000}"/>
  <bookViews>
    <workbookView xWindow="-120" yWindow="-120" windowWidth="29040" windowHeight="15840" firstSheet="15" activeTab="21" xr2:uid="{00000000-000D-0000-FFFF-FFFF00000000}"/>
  </bookViews>
  <sheets>
    <sheet name="(P1) Pakiet nr 1" sheetId="1" r:id="rId1"/>
    <sheet name="(P2) Pakiet nr 2" sheetId="2" r:id="rId2"/>
    <sheet name="(P3) Pakiet nr 3" sheetId="3" r:id="rId3"/>
    <sheet name="(P4) Pakiet nr 4" sheetId="4" r:id="rId4"/>
    <sheet name="(P5) Pakiet nr 5" sheetId="5" r:id="rId5"/>
    <sheet name="(P6) Pakiet nr 6" sheetId="6" r:id="rId6"/>
    <sheet name="(P7) Pakiet nr 7" sheetId="7" r:id="rId7"/>
    <sheet name="(P8) Pakiet nr 8" sheetId="8" r:id="rId8"/>
    <sheet name="(P9) Pakiet nr 9" sheetId="9" r:id="rId9"/>
    <sheet name="(P10) Pakiet nr 10" sheetId="10" r:id="rId10"/>
    <sheet name="(P11) Pakiet nr 11" sheetId="11" r:id="rId11"/>
    <sheet name="(P12) Pakiet nr 12" sheetId="12" r:id="rId12"/>
    <sheet name="(P13) Pakiet nr 13" sheetId="13" r:id="rId13"/>
    <sheet name="(P14) Pakiet nr 14" sheetId="14" r:id="rId14"/>
    <sheet name="(P15) Pakiet nr 15" sheetId="15" r:id="rId15"/>
    <sheet name="(P16) Pakiet nr 16" sheetId="16" r:id="rId16"/>
    <sheet name="(P17) Pakiet nr 17" sheetId="17" r:id="rId17"/>
    <sheet name="(P18) Pakiet nr 18" sheetId="18" r:id="rId18"/>
    <sheet name="(P19) Pakiet nr 19" sheetId="19" r:id="rId19"/>
    <sheet name="(P20) Pakiet nr 20" sheetId="20" r:id="rId20"/>
    <sheet name="(P21) Pakiet nr 21" sheetId="21" r:id="rId21"/>
    <sheet name="(P22) Pakiet nr 22" sheetId="22" r:id="rId22"/>
    <sheet name="(P23) Pakiet nr 23" sheetId="23" r:id="rId23"/>
    <sheet name="(P24) Pakiet nr 24" sheetId="24" r:id="rId24"/>
  </sheets>
  <calcPr calcId="181029"/>
</workbook>
</file>

<file path=xl/calcChain.xml><?xml version="1.0" encoding="utf-8"?>
<calcChain xmlns="http://schemas.openxmlformats.org/spreadsheetml/2006/main">
  <c r="O5" i="24" l="1"/>
  <c r="M5" i="24"/>
  <c r="O4" i="24"/>
  <c r="M4" i="24"/>
  <c r="L4" i="24"/>
  <c r="O6" i="23"/>
  <c r="M6" i="23"/>
  <c r="O5" i="23"/>
  <c r="M5" i="23"/>
  <c r="L5" i="23"/>
  <c r="O4" i="23"/>
  <c r="M4" i="23"/>
  <c r="L4" i="23"/>
  <c r="O5" i="22"/>
  <c r="M5" i="22"/>
  <c r="O4" i="22"/>
  <c r="M4" i="22"/>
  <c r="L4" i="22"/>
  <c r="O6" i="21"/>
  <c r="M6" i="21"/>
  <c r="O5" i="21"/>
  <c r="M5" i="21"/>
  <c r="L5" i="21"/>
  <c r="O4" i="21"/>
  <c r="M4" i="21"/>
  <c r="L4" i="21"/>
  <c r="O5" i="20"/>
  <c r="M5" i="20"/>
  <c r="O4" i="20"/>
  <c r="M4" i="20"/>
  <c r="L4" i="20"/>
  <c r="O9" i="19"/>
  <c r="M9" i="19"/>
  <c r="O8" i="19"/>
  <c r="M8" i="19"/>
  <c r="L8" i="19"/>
  <c r="O7" i="19"/>
  <c r="M7" i="19"/>
  <c r="L7" i="19"/>
  <c r="O6" i="19"/>
  <c r="M6" i="19"/>
  <c r="L6" i="19"/>
  <c r="O5" i="19"/>
  <c r="M5" i="19"/>
  <c r="L5" i="19"/>
  <c r="O4" i="19"/>
  <c r="M4" i="19"/>
  <c r="L4" i="19"/>
  <c r="O8" i="18"/>
  <c r="M8" i="18"/>
  <c r="O7" i="18"/>
  <c r="M7" i="18"/>
  <c r="L7" i="18"/>
  <c r="O6" i="18"/>
  <c r="M6" i="18"/>
  <c r="L6" i="18"/>
  <c r="O5" i="18"/>
  <c r="M5" i="18"/>
  <c r="L5" i="18"/>
  <c r="O4" i="18"/>
  <c r="M4" i="18"/>
  <c r="L4" i="18"/>
  <c r="M6" i="17"/>
  <c r="L6" i="17"/>
  <c r="O6" i="17" s="1"/>
  <c r="M5" i="17"/>
  <c r="L5" i="17"/>
  <c r="O5" i="17" s="1"/>
  <c r="M4" i="17"/>
  <c r="M7" i="17" s="1"/>
  <c r="L4" i="17"/>
  <c r="O4" i="17" s="1"/>
  <c r="O7" i="17" s="1"/>
  <c r="O13" i="16"/>
  <c r="M13" i="16"/>
  <c r="O12" i="16"/>
  <c r="M12" i="16"/>
  <c r="L12" i="16"/>
  <c r="O11" i="16"/>
  <c r="M11" i="16"/>
  <c r="L11" i="16"/>
  <c r="O10" i="16"/>
  <c r="M10" i="16"/>
  <c r="L10" i="16"/>
  <c r="O9" i="16"/>
  <c r="M9" i="16"/>
  <c r="L9" i="16"/>
  <c r="O8" i="16"/>
  <c r="M8" i="16"/>
  <c r="L8" i="16"/>
  <c r="O7" i="16"/>
  <c r="M7" i="16"/>
  <c r="L7" i="16"/>
  <c r="O6" i="16"/>
  <c r="M6" i="16"/>
  <c r="L6" i="16"/>
  <c r="O5" i="16"/>
  <c r="M5" i="16"/>
  <c r="L5" i="16"/>
  <c r="O4" i="16"/>
  <c r="M4" i="16"/>
  <c r="L4" i="16"/>
  <c r="O8" i="15"/>
  <c r="M8" i="15"/>
  <c r="O7" i="15"/>
  <c r="M7" i="15"/>
  <c r="L7" i="15"/>
  <c r="O6" i="15"/>
  <c r="M6" i="15"/>
  <c r="L6" i="15"/>
  <c r="O5" i="15"/>
  <c r="M5" i="15"/>
  <c r="L5" i="15"/>
  <c r="O4" i="15"/>
  <c r="M4" i="15"/>
  <c r="L4" i="15"/>
  <c r="O5" i="14"/>
  <c r="M5" i="14"/>
  <c r="O4" i="14"/>
  <c r="M4" i="14"/>
  <c r="L4" i="14"/>
  <c r="O9" i="13"/>
  <c r="M9" i="13"/>
  <c r="O8" i="13"/>
  <c r="M8" i="13"/>
  <c r="L8" i="13"/>
  <c r="O7" i="13"/>
  <c r="M7" i="13"/>
  <c r="L7" i="13"/>
  <c r="O6" i="13"/>
  <c r="M6" i="13"/>
  <c r="L6" i="13"/>
  <c r="O5" i="13"/>
  <c r="M5" i="13"/>
  <c r="L5" i="13"/>
  <c r="O4" i="13"/>
  <c r="M4" i="13"/>
  <c r="L4" i="13"/>
  <c r="O9" i="12"/>
  <c r="M9" i="12"/>
  <c r="O8" i="12"/>
  <c r="M8" i="12"/>
  <c r="L8" i="12"/>
  <c r="O7" i="12"/>
  <c r="M7" i="12"/>
  <c r="L7" i="12"/>
  <c r="O6" i="12"/>
  <c r="M6" i="12"/>
  <c r="L6" i="12"/>
  <c r="O5" i="12"/>
  <c r="M5" i="12"/>
  <c r="L5" i="12"/>
  <c r="O4" i="12"/>
  <c r="M4" i="12"/>
  <c r="L4" i="12"/>
  <c r="O8" i="11"/>
  <c r="M8" i="11"/>
  <c r="O7" i="11"/>
  <c r="M7" i="11"/>
  <c r="L7" i="11"/>
  <c r="O6" i="11"/>
  <c r="M6" i="11"/>
  <c r="L6" i="11"/>
  <c r="O5" i="11"/>
  <c r="M5" i="11"/>
  <c r="L5" i="11"/>
  <c r="O4" i="11"/>
  <c r="M4" i="11"/>
  <c r="L4" i="11"/>
  <c r="O7" i="10"/>
  <c r="M7" i="10"/>
  <c r="O6" i="10"/>
  <c r="M6" i="10"/>
  <c r="L6" i="10"/>
  <c r="O5" i="10"/>
  <c r="M5" i="10"/>
  <c r="L5" i="10"/>
  <c r="O4" i="10"/>
  <c r="M4" i="10"/>
  <c r="L4" i="10"/>
  <c r="M5" i="9"/>
  <c r="O4" i="9"/>
  <c r="O5" i="9" s="1"/>
  <c r="M4" i="9"/>
  <c r="L4" i="9"/>
  <c r="O5" i="8"/>
  <c r="M5" i="8"/>
  <c r="O4" i="8"/>
  <c r="M4" i="8"/>
  <c r="L4" i="8"/>
  <c r="O14" i="7"/>
  <c r="M14" i="7"/>
  <c r="O13" i="7"/>
  <c r="M13" i="7"/>
  <c r="L13" i="7"/>
  <c r="O12" i="7"/>
  <c r="M12" i="7"/>
  <c r="L12" i="7"/>
  <c r="O11" i="7"/>
  <c r="M11" i="7"/>
  <c r="L11" i="7"/>
  <c r="O10" i="7"/>
  <c r="M10" i="7"/>
  <c r="L10" i="7"/>
  <c r="O9" i="7"/>
  <c r="M9" i="7"/>
  <c r="L9" i="7"/>
  <c r="O8" i="7"/>
  <c r="M8" i="7"/>
  <c r="L8" i="7"/>
  <c r="O7" i="7"/>
  <c r="M7" i="7"/>
  <c r="L7" i="7"/>
  <c r="O6" i="7"/>
  <c r="M6" i="7"/>
  <c r="L6" i="7"/>
  <c r="O5" i="7"/>
  <c r="M5" i="7"/>
  <c r="L5" i="7"/>
  <c r="O4" i="7"/>
  <c r="M4" i="7"/>
  <c r="L4" i="7"/>
  <c r="O5" i="6"/>
  <c r="M5" i="6"/>
  <c r="O4" i="6"/>
  <c r="M4" i="6"/>
  <c r="L4" i="6"/>
  <c r="O7" i="5"/>
  <c r="M7" i="5"/>
  <c r="L7" i="5"/>
  <c r="O6" i="5"/>
  <c r="M6" i="5"/>
  <c r="L6" i="5"/>
  <c r="O5" i="5"/>
  <c r="M5" i="5"/>
  <c r="L5" i="5"/>
  <c r="O4" i="5"/>
  <c r="O8" i="5" s="1"/>
  <c r="M4" i="5"/>
  <c r="M8" i="5" s="1"/>
  <c r="L4" i="5"/>
  <c r="O9" i="4"/>
  <c r="M9" i="4"/>
  <c r="O8" i="4"/>
  <c r="M8" i="4"/>
  <c r="L8" i="4"/>
  <c r="O7" i="4"/>
  <c r="M7" i="4"/>
  <c r="L7" i="4"/>
  <c r="O6" i="4"/>
  <c r="M6" i="4"/>
  <c r="L6" i="4"/>
  <c r="O5" i="4"/>
  <c r="M5" i="4"/>
  <c r="L5" i="4"/>
  <c r="O4" i="4"/>
  <c r="M4" i="4"/>
  <c r="L4" i="4"/>
  <c r="O12" i="3"/>
  <c r="M12" i="3"/>
  <c r="O11" i="3"/>
  <c r="M11" i="3"/>
  <c r="L11" i="3"/>
  <c r="O10" i="3"/>
  <c r="M10" i="3"/>
  <c r="L10" i="3"/>
  <c r="O9" i="3"/>
  <c r="M9" i="3"/>
  <c r="L9" i="3"/>
  <c r="O8" i="3"/>
  <c r="M8" i="3"/>
  <c r="L8" i="3"/>
  <c r="O7" i="3"/>
  <c r="M7" i="3"/>
  <c r="L7" i="3"/>
  <c r="O6" i="3"/>
  <c r="M6" i="3"/>
  <c r="L6" i="3"/>
  <c r="O5" i="3"/>
  <c r="M5" i="3"/>
  <c r="L5" i="3"/>
  <c r="O4" i="3"/>
  <c r="M4" i="3"/>
  <c r="L4" i="3"/>
  <c r="O7" i="2"/>
  <c r="M7" i="2"/>
  <c r="O6" i="2"/>
  <c r="M6" i="2"/>
  <c r="L6" i="2"/>
  <c r="O5" i="2"/>
  <c r="M5" i="2"/>
  <c r="L5" i="2"/>
  <c r="O4" i="2"/>
  <c r="M4" i="2"/>
  <c r="L4" i="2"/>
  <c r="O14" i="1"/>
  <c r="M14" i="1"/>
  <c r="O13" i="1"/>
  <c r="M13" i="1"/>
  <c r="L13" i="1"/>
  <c r="O12" i="1"/>
  <c r="M12" i="1"/>
  <c r="L12" i="1"/>
  <c r="O11" i="1"/>
  <c r="M11" i="1"/>
  <c r="L11" i="1"/>
  <c r="O10" i="1"/>
  <c r="M10" i="1"/>
  <c r="L10" i="1"/>
  <c r="O9" i="1"/>
  <c r="M9" i="1"/>
  <c r="L9" i="1"/>
  <c r="O8" i="1"/>
  <c r="M8" i="1"/>
  <c r="L8" i="1"/>
  <c r="O7" i="1"/>
  <c r="M7" i="1"/>
  <c r="L7" i="1"/>
  <c r="O6" i="1"/>
  <c r="M6" i="1"/>
  <c r="L6" i="1"/>
  <c r="O5" i="1"/>
  <c r="M5" i="1"/>
  <c r="L5" i="1"/>
  <c r="O4" i="1"/>
  <c r="M4" i="1"/>
  <c r="L4" i="1"/>
</calcChain>
</file>

<file path=xl/sharedStrings.xml><?xml version="1.0" encoding="utf-8"?>
<sst xmlns="http://schemas.openxmlformats.org/spreadsheetml/2006/main" count="711" uniqueCount="150">
  <si>
    <t>(P1) Pakiet nr 1</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</si>
  <si>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</si>
  <si>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</si>
  <si>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</si>
  <si>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</si>
  <si>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</si>
  <si>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</si>
  <si>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</si>
  <si>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</si>
  <si>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</si>
  <si>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</si>
  <si>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</si>
  <si>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</si>
  <si>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</si>
  <si>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</si>
  <si>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</si>
  <si>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312_01_08</t>
  </si>
  <si>
    <t>Adapter do Kissingu. Adapter do równoczesnego lub stopniowego poszerzania zmian w bifurkacjach
możliwość jednoczesnej inflacji obu cewników balonowych
dwa dreny wysokociśnieniowe z adapterem rotacyjnym testowane do ciśnienia 70 BAR o dł. 10 cm zintegrowane z wysokociśnieniowym kranikiem trójdrożnym
dwie kolorowe naklejki do oznaczania drenów</t>
  </si>
  <si>
    <t>szt.</t>
  </si>
  <si>
    <t>312_02_08</t>
  </si>
  <si>
    <t>Cewnik balonowy uwalniający substancję antyproliferacyjną – Paclitaxel
-	substancja czynna paclitaxel w dawce 3 µg/ mm2 w mieszance z syntetycznym środkiem wiążącym
-	wymagane średnice: 2.0/2.25/2.5/2.75/3.0/3.5/ 4.0 mm 
-	minimalny wymagany zakres długości 10-40 mm (min. 7 długości)
-	balon składany czteropunktowo
-	hydrofilne pokrycie powłoki shaftu 
-	profil wejścia mniejszy-równy 0,016"
-	shaft proksymalny mniejszy-równy 1,9F dla wszystkich rozmiarów 
-	shaft dystalny mniejszy-równy 2,5F dla wszystkich rozmiarów 
-	długość uzytkowa 145 cm 
-	ciśnienie nominalne 6 atm, ciśnienie RBP 14 atm
-	Potwierdzona w instrukcji użycia długość podwójnej terapii przeciwpłytkowej w zastosowaniu samodzielnym oraz BMS-ISR – 4 tygodnie 
-	potwierdzone klinicznie zastosowanie w leczeniu zmian de novo z min. 12 miesięczną obserwacją (załączyć dokumentację)
-	bezpieczeństwo i skuteczność użycia poparte min. 4 wieloośrodkowymi randomizowanymi badaniami klinicznymi w leczeniu ISR (załączyć dokumentację)</t>
  </si>
  <si>
    <t>1 szt</t>
  </si>
  <si>
    <t>Cewnik balonowy uwalniający substancję antyproliferacyjną – Syrolimus
-	substancja czynna syrolimus w dawce 4 µg/ mm2 
-	wymagane średnice: 2.0/2.25/2.5/2.75/3.0/3.5/ 4.0 mm 
-	minimalny wymagany zakres długości 10-40 mm 
-	profil wejścia mniejszy-równy 0,016"
-	shaft proksymalny mniejszy-równy 1,9F dla wszystkich rozmiarów 
-	shaft dystalny mniejszy-równy 2,5F dla wszystkich rozmiarów 
-	długość uzytkowa 145 cm 
-	ciśnienie nominalne 6 atm, ciśnienie RBP 14 atm
-	jednokrotna 30 sek inflacja wystarczająca do efektywnego dostarczenia leku do ściany naczynia 
-	Potwierdzona w instrukcji użycia długość podwójnej terapii przeciwpłytkowej w zastosowaniu samodzielnym oraz BMS-ISR – 1 miesiąc</t>
  </si>
  <si>
    <t>Y-connector typu My shell    
	Y-konektor z adapterem rotacyjnym i podwójną silikonową zastawka hemostatyczną, której otwarcie jest kontrolowane przyciskiem 
	Średnica przejścia 9F 
	obsługa jednoręczna (mechanizm zaciskowy: zwolnienie / blokada bez opcji pośrednich)
	ergonomiczny kształt umożliwiający swobodne operowanie przy pomocy kciuka przełącznikiem zastawki (konieczne oddalenie go od głównego kanału łącznika)
	możliwość kontroli cewnika i prowadnika poprzez zamkniętą zastawkę hemostatyczną (prowadnik nie przechodzi przez przycisk)
	szczelne zamknięcie umożliwiające manipulowanie sprzętem zabiegowym bez jakiejkolwiek utraty krwi
	boczny port ze zintegrowanym krótkim drenem i zespolonym kranikiem trójdrożnym</t>
  </si>
  <si>
    <t>Zestaw do PCI Inflator + Y-connector + Torquer (zestaw pakowany razem sterylnie) 
Inflator 
	pojemność strzykawki min. 20 ml
	generalne ciśnienie min. 30 atm.
	budowa umożliwiająca precyzyjne wykonanie inflacji jak i szybkiej defilacji
	obecność mechanizmu zabezpieczającego przed niekontrolowaną deflacją
	zintegrowany kranik trójdrożny na przewodzie wysokociśnieniowym 
	zegar manometru ze zmiennym położeniem ok. 90stopni
Y-connector typu My shell 
	Y-konektor z adapterem rotacyjnym i podwójną silikonową zastawka hemostatyczną, której otwarcie jest kontrolowane przyciskiem 
	Średnica przejścia 9F 
	obsługa jednoręczna (mechanizm zaciskowy: zwolnienie / blokada bez opcji pośrednich)
	ergonomiczny kształt umożliwiający swobodne operowanie przy pomocy kciuka przełącznikiem zastawki (konieczne oddalenie go od głównego kanału łącznika)
	możliwość kontroli cewnika i prowadnika poprzez zamkniętą zastawkę hemostatyczną (prowadnik nie przechodzi przez przycisk)
	szczelne zamknięcie umożliwiające manipulowanie sprzętem zabiegowym bez jakiejkolwiek utraty krwi
	boczny port ze zintegrowanym krótkim drenem i zespolonym kranikiem trójdrożnym</t>
  </si>
  <si>
    <t>Obłożenie                                                                                                                                                               1.	serweta angiograficzna wykonana z trójwarstwowej włókniny SMS o wymiarach 240 x 380 cm z 2 otworami na tt. promieniowe i 2 otworami na tt. udowe. Otwory do nakłucia tt. udowej o średnicy 12 cm z folią przylepną wchodzącą w światło otworu (Ø samego otworu 7 cm), otwory do nakłucia tt. promieniowej owalne 12 x 7 cm z folią przylepną wchodzącą w światło otworu (rozmiar samego otworu 4 x 6 cm). Wzmocnienie w polu zabiegowym warstwą wysokochłonną o wymiarach 140x150cm, dwie przezroczyste krawędzie do zabezpieczenia pulpitu sterowniczego 60 x 380 cm – 1 szt.
2.	serweta absorbująca 48X40 cm z paskiem lepnym na dłuższym boku ( osobno sterylnie pakowana ) – 1 szt. 
3.	chusta absorbująca z nieprzemakalną wartwą spodnią 40 x 60 cm – 1 szt.
4.	ręcznik do rąk z włókniny, biały 56x80 cm - 2 szt.
5.	serweta dwuwarstwowa na stolik i do zawinięcia zestawu 152x152 cm-1 szt. 
6.	powłoka ochronna w kształcie prostokąta 85 x 90 cm – 2 szt.
7.	powłoka ochronna typu czepek 110 x 110 cm – 1 szt.
8.	powłoka ochronna typu czepek 80 x 120 cm – 1 szt.
9.	fartuch chirurgiczny - rozmiar XL 
10.	fartuch chirurgiczny - rozmiar L
11.	skalpel rozmiar 11, z rączką - 1 szt.
12.	kleszczyki proste, dł. 20 cm z polikarbonatu– 1 szt.
13.	pojemnik na zużyte igły – 1 szt.
14.	dren męsko – męski o długości 180 cm do podawania kontrastu z zastawką bezzwrotną zabezpieczającą przed cofaniem kontrastu, będący połączeniem między kolcem do oszczędności kontrastu a rampą – 1 szt.
15.	prowadnik diagnostyczny typ J 0.035” dł. 200 cm – 1 szt.
16.	rampa 3-kranikowa wysokociśnieniowa typ OFF, 35 bar z adapterem rotacyjnym – 1 szt. 
17.	strzykawka 3-częściowa Luer Lock, do podawania kontrastu, 10 ml - 1 szt.
18.	strzykawka 3-częściowa Luer Lock, do podawania kontrastu, 20 ml - 1 szt.
19.	strzykawka 3-częściowa Luer, 10 ml, oznaczona naklejką z napisem „NITRO” na czerwonym tle – 1 szt.
20.	strzykawka 2-częściowa Luer z zielonym tłokiem, 2 ml – 1 szt.
21.	strzykawka 2-częściowa Luer z zielonym tłokiem, 5 ml – 1 szt. 
22.	strzykawka 2-częściowa Luer z zielonym tłokiem, 10 ml z rozszerzoną skalą do 12 ml – 2 szt.
23.	igła 18 G 1.2x40, z osłonką zabezpieczającą przed przypadkowym zakłuciem – 1 szt.
24.	igła 25 G 0.5x 16, z osłonką zabezpieczającą przed przypadkowym zakłuciem – 1 szt.
25.	gaziki 8 warstwowe, o wymiarach 10 x 10 cm - 40 szt.
26.	miska przezroczysta 250 ml – 2 szt.
27.	przetwornik do pomiaru ciśnienia metodą inwazyjną kompatybilny z posiadanym monitorem.  Konfiguracja zestawu: 1x przetwornik ciśnienia, 2x kranik trójdrożny czerwony, 1 x dren ciśnieniowy przezroczysty 125 cm, 1 x dren ciśnieniowy przezroczysty 20 cm, 1 x linia płucząca .
Połączenie z kablem interfejsowym PINOWE, wodoszczelne. Układ do przepłukiwania w postaci skrzydełek.</t>
  </si>
  <si>
    <t>4 szt</t>
  </si>
  <si>
    <t>.	Zestaw do monitorowania ciśnienia z przetwornikiem jednorazowego użytku 
-	Przetwornik ze zintegrowanym systemem płuczącym 3 ml/h 
-	Połączenie z kablem interfejsowym PINOWE, wodoszczelne
-	Układ do przepłukiwania w postaci skrzydełek
-	Konfiguracja zestawu: 1x przetwornik ciśnienia, 2x kranik trójdrożny czerwony, 1 x dren ciśnieniowy przezroczysty 150 cm, 1 x linia płucząca
-	Możliwość zaoferowania zestawów jednoprzetwornikowych z możliwością przełączania z pomiaru ciśnienia tętniczego na pomiar OCŻ
Uwaga: Wykonawca zobowiązany jest do wyposażenia Zamawiającego, na czas trwania umowy w kable, płytki i uchwyty pasujące do połączenia oferowanych przetworników z posiadanymi przez Zamawiającego monitorami</t>
  </si>
  <si>
    <t>Rampa dwukranikowa wysokociśnieniowa. Rampa dwukranikowa 
Pakowana sterylnie, pojedynczo
Kraniki typu „OFF”
Obrotowa końcówka z połączeniem typu męskiego
Kraniki wysokociśnieniowe – utrzymujące szczelność przy ciśnieniu co najmniej 35 bar</t>
  </si>
  <si>
    <t>kolec z krótkim drenikiem zapewniający oszczędność objętości podawanego kontrastu, o długości co najmniej 15 cm, z zastawką bezigłową dwukierunkową oraz odpowietrzającym wkłuciem, możliwość użycia do kilku zabiegów z użyciem kontrastu po podłączeniu do dużego flakonu z kontrastem, zintegrowany koreczek zabezpieczający przed skażeniem</t>
  </si>
  <si>
    <t>Kaniula do przelewania płynów. Kaniula do przelewania płynów
Produkt zapakowany sterylnie, pojedynczo
Kompatybilność z wejściami o średnicy 6,3 mm
Duża średnica wewnętrzna
Szeroki uchwyt kołnierzy
Możliwość sterylnego połączenia dwóch pojemników</t>
  </si>
  <si>
    <t>Razem</t>
  </si>
  <si>
    <t>(P2) Pakiet nr 2</t>
  </si>
  <si>
    <t>stent chromowo-kobaltowy                           
 - o ultracienkich stratach -60 µm dla wszystkich średnic i długości  
- polimer biodegrodowalny trzywarstwowy uwalniający Sirolimus o stężeniu 1,4 µg/mm² .
-  w rozmiarach 2,0; 2,25 ; 2,5 2,75; 3,0 ; 3,5; 4,0; 4,5 mm. 
- długości od 8mm do 48mm  dla wszystkich średnic bez wyłączeń. 
- profil przejścia( Crossing profile) 0,97 mm
- budowa open-cell
- długość systemu doprowadzającego 140cm
- ciśnienie RBP 16 atm
 - duża siła radialna 0,94 N / mm² (ok. 23 PSI)
- przeprężenie stentów:
* średnice 2,0-2,25mm  max 3,20 mm
* średnice2,5-3,5mm max 4,25 mm
* średnice 4,0-4,5mm max 5,5 mm</t>
  </si>
  <si>
    <t>2.	balon   NC                      
- niski profil wejścia końcówki ( Entry profile) 0,016”- 0,41 mm
- kompatybilny z cewnikiem prowadzącym 5F
- RBP  20 ATM  (dla balonu 5,0  18ATM)
- długość cewnika 140 cm
- średnice 2,0 ; 2,25 ; 2,5  ; 2,75 ; 3,0 ; 3,25; 3,5 ; 3,75 ; 4,0 ; 4,5 ; 5,0
- długości 6-30 mm</t>
  </si>
  <si>
    <t>Okluder do zamykania ubytków w przegrodzie międzyprzedsionkowej (PFO/ASD) z możliwością stosowania u chorych z alergią na nikiel 
Zestaw do przezskórnego zamykania ubytków w przegrodzie międzyprzedsionkowej
Mechanizm zamknięcia ubytku oparty o dwa dyski połaczone talią (częścia środkową) wypełniającą otwór  
Powloka zapewniajaca 100% blokadę uwalniania jonow niklu - umozliwiajaca zastosowanie okludera u osob z alergią na nikiel.  
Możliwość wprowadzenia implantu do zamykania PFO przez koszulki dostarczające o wielkości: Dla implantów o średnicach dysku prawostronnego 18, 25, 30 mm - koszulka 8 French, 35 mm – koszulka 9 French
Możliwość zamknięcia ubytków przednio-górnych, bez rąbka aortalnego
Możliwość wprowadzenia implantu do zamykania ASD przez koszulki wprowadzające o wielkości:
dla implantów o średnicach części środkowej od 8 mm do 10 mm- koszulka 6-7F, od 12 mm do 16 mm - koszulka 8-9 F, od 18 mm do 28 mm - koszulka 10-12 F, od 30 mm do 40 mm- koszulka 12-14 F  -
Zakres części środkowej okludera do zamykania ASD- 8, 10, 12, 14, 16, 18, 20, 22, 24, 26, 28, 30, 32, 34, 36, 38, 40</t>
  </si>
  <si>
    <t>(P3) Pakiet nr 3</t>
  </si>
  <si>
    <t>PTCA Semicompliant balloon Catheter   
- cewnik balonowy do zmian kompleksowych w tym krętych i zwapniałych o wzmocnionym szafcie 
- cewnik w systemie Rapid exchange, semi compliant, kompatybilny z prowadnikiem 0,014” 
- balon wykonany z Nylonu 12 
- ciśnienie nominalne 6 atm, 
- RBP 14/12 atm 
- profil wejścia 0.41 mm dla 1.00-1.50 mm 
- profil przejścia 0.023” (0.58mm) dla średnicy 1.00mm 
- shaft proksymalny 0.64 mm, środkowy 0.84, dystalny dla 1.00-1.50 taperowany 0.79-0.89 dla 2.00-4.00 0.87mm 
- długość użytkowa 145 cm 
- długość odcinka RX 25 cm, 
- markery głębokości na 90 i 100 cm od dystalnego brzegu 
- markery Pt/Ir na balonie 
- kompatybilne z cewnikami 4 Fr 
- pokrycie hydrofilne na dystalnym shaft`cie 
- dostępne długości: 5, 10, 15, 20, 30, 40 mm 
- dostępne średnice: 1,00 – 4,00 mm – min. 12 średnic</t>
  </si>
  <si>
    <t>TR-Band – opaska hemostatyczna promieniowa  
- zestaw do ucisku tętnicy promieniowej po nakłuciu
-zestaw nie blokujący odpływu krwi żylnej, nie narażający struktury nerwu w trakcie ucisku tętnicy
- pneumatyczny opatrunek uciskowy
-zapięcie, które umożliwia uciśnięcie lub/i poluzowanie opaski za pomocą bardzo mocnych rzepów
-część zestawu uciskająca na tętnicę wykonana z przeźroczystego materiału umożliwiającego bezpośredni 
podgląd miejsca nakłucia z widocznym markerem
-zestaw zawierający dwa balony: pierwszy podtrzymujący ciśnienie ponad miejscem nakłucia, drugi balon utrzymuje pierwszy we właściwej pozycji
- szerokość opaski min. 1,9 cm;
- dostępne 2 długości opaski 24-29 cm;
- szczelna strzykawka umożliwiająca regulację siły docisku poprzez dopompowanie lub odessanie powietrza</t>
  </si>
  <si>
    <t>1 op. =5 szt.</t>
  </si>
  <si>
    <t>ZESTAW DO NAKŁUCIA TĘTNICY PROMIENIOWEJ   hydrofilny     
- dostępne średnice 4 – 5 – 6 – 7Fr 
- dostępne długości 7 i 10 cm
- zestawy z prowadnikiem prostym stalowym typu mini spring 0,018” ; 0,021”; 0,025”
- długość prowadnika 45cm
- odpowiednia igła metalowa z krótkim ostrzem 22G; 21G; 20G
- koszulka wykonana ze śliskiego materiału ETFE odporna na załamania, szczelna zastawka hemostatyczna, atraumatyczne, gładkie przejście pomiędzy rozszerzaczem a koszulką, rozszerzacz łączący zatrzaskowo, łatwo odłamywalny jedną ręką, boczny port z kranikiem trójdrożnym w zestawie. Atraumatyczne przejście między koszulką a rozszerzaczem
- rozmiary kodowane kolorami i liczbowo
Możliwość zamówienia introduktorów promieniowych pokrytych śliską substancja hydrofilną.
Dostępne rozmiary 5F, 6F w długościach 10cm/16cm/25cm 
Prowadnik w zestawie 0,021” lub 0,025” z ostrą igłą metalową lub kaniulą plastikową. 
Całość pakowana sterylnie na tacy.</t>
  </si>
  <si>
    <t>Urządzenie do zamykania tętnic udowych  
-  zestaw do zamykania tętnic po nakłuciu od 5 – 8Fr 
- system biowchłanialny. Całkowita absorbcja w czasie 60 – 90 dni
- polimerowa kotwica lub dysk od światła naczynia
- kolagen lub dysk od strony przydanki
- w zestawie prowadnik 70cm</t>
  </si>
  <si>
    <t>1 op. = 10 szt.</t>
  </si>
  <si>
    <t>CEWNIK DIAGNOSTYCZNY do dostępu promieniowego    
- dostępne rozmiary 4 , 5, 6Fr (0,051” dla 6F)
- dostępne długości 65, 80, 90, 100, 110, 120cm
- dostępne cewniki z bocznymi otworami 
- cewnik wykonany z POLIURETANU z NYLONEM
- cewnik podwójnie zbrojony, zapewniający dobre manewrowanie i obrót 1:1, miękka końcówka atraumatyczna widoczna pod kontrolą RTG, pokrycie wewnętrzne umożliwiające dobry przepływ kontrastu
- dostępne standardowe krzywizny, jak również krzywizny dające optymalne podparcie z dostępu promieniowego, w tym min. dwa cewniki zarówno do lewej i prawej tętnicy wieńcowej typu TIG I, TIG II, BLK, Jacky, Sarah, cewniki z 1 lub 2 otworami bocznymi dla krzywizn promieniowych, PIG</t>
  </si>
  <si>
    <t>CEWNIK PROWADZĄCY HYDROFILNY DO KRĘTYCH ANATOMII   
- dostępne średnice 5, 6,7, 8Fr o długości 100cm 
- niezmiennie duże światło wewnętrzne 0,071” dla 6Fr; 0,081” dla 7Fr
- zewnętrzne śliskie pokrycie hydrofilne ułatwiające przejście w trudnych anatomiach 
- metalowe zbrojenie zachowujące niezmienne światło wewnątrz  na całej długości cewnika
- pełna gama krzywizn typowych i nietypowych, w tym krzywizna dająca optymalne podparcie przy dostępie promieniowym typu TIGER, Extra Backup do lewej i prawej tętnicy wieńcowej
- miękka i atraumatyczna końcówka 
- odporny na załamania i skręcanie 
- obrót 1:1
- dostępny cewnik 125cm z krzywizną dedykowaną do tętnic nerkowych z dostępu promieniowego Multipurpose</t>
  </si>
  <si>
    <t>1 op. = 1 szt.</t>
  </si>
  <si>
    <t>MIKROCEWNIK    
- kompatybilny z prowadnikiem 0,014”
- miękka, atraumatyczna, hydrofilna końcówka ze złotym markerem dł 0,7mm umiejscowionego 0,7mm od końca dystalnego   
- zwężane światło wewnętrzne
- średnica dystalna 0,018”
- średnica proksymalna 0,021”
- średnica zewnętrzna 1,8F (dystalnie)/2,6F (proksymalnie)
- zbrojenie na całej długości
- pokrycie zewnętrzne: warstwa hydrofilna(bez pokrycia 60cm w części proksymalnej)
- pokrycie wewnętrzne: PTFE + warstwa silikonu 
- elastyczny 13cm  segment dystalny 
- dostępne długości 130/150cm</t>
  </si>
  <si>
    <t>Mikrocewnik wieńcowy do CTO z dostępu wstecznego Kompatybilny z prowadnikiem 0,014”
Miękka, atraumatyczna, hydrofilna końcówka ze złotym markerem dł 0,7mm
Zwężane światło wewnętrzne średnica wewnętrzna 0,45mm distalnie / 0,55mm proksymalnie
Średnica zewnętrzna 1,8F (dystalnie)/2,5F (proksymalnie)
profil końcówki 1,7Fr,
końcówka taperowana o długości 1,3mm od złotego markera,
Zbrojenie na całej długości
Pokrycie zewnętrzne: wzmocniona warstwa hydrofilna na długości 75cm i 95cm
Dostępne długości 130/150cm</t>
  </si>
  <si>
    <t>(P4) Pakiet nr 4</t>
  </si>
  <si>
    <t>Stent typu DES; chromowo – kobaltowy z ultracienkimi przęsłami, pokryty pasywną powłoką,  uwalniający sirolimus z polimeru o przedłużonej biodegradacji 
•	Konstrukcja hybrydowa – stenty chromowo - kobaltowe pokryte pasywną powłoką z węglika krzemu związaną kowalencyjnie (na stałe) z rusztowaniem stentu oraz aktywną powłoką, zawierającą biodegradowalny polimer kontrolowanie uwalniający sirolimus:
o	pasywna powłoka (węglik krzemu) nie aktywuje płytek krwi i fibrynogenu (zapobiega wykrzepianiu na powierzchni przęseł stentu), ogranicza dyfuzję jonów metali do otaczającej tkanki (redukuje ryzyko korozji i uczulenia na nikiel) oraz przyspiesza proces endotelializacji i gojenia naczynia
o	aktywna powłoka zawiera biodegradowalny polimer, który w sposób kontrolowany uwalnia sirolimus
•	Biodegradowalny polimer na bazie PLLA (Poly-L-Lactic Acid) o zróżnicowanej grubości  7,4 µm od strony ściany naczynia oraz 3,5 µm  od strony światła naczynia
•	Lek: sirolimus
•	Uwalnianie leku 50 % w ciągu 7 dniu, całkowite w ciągu 12-14 tygodni
•	Dawka leku: 50 – 250 µg w zależności od średnicy i długości
•	Dostępne długości: 9; 13; 15; 18; 22; 26; 30; 35; 40 mm
•	Dostępne średnice: 2,25;  2,5; 2,75; 3,0; 3,5; 4,0 mm
•	Różne grubości przęseł stentu (uzyskanie optymalnego poziomu elastyczności i siły radialnej):
o	60 µm (0,0024”) dla średnic 2,25 - 3,0 mm (71 µm wraz z polimerem)
o	80 µm (0,0031”) dla średnic 3,5 - 4,0 mm  (91 µm wraz z polimerem)       
•	Crossing profile 0,039” dla średnicy 3,0 mm
•	Ciśnienie nominalne (NP): 8 atm  
•	Ciśnienie RBP: 16 atm
•	Czas biodegradacji polimeru ok. 24 miesiące
•	Konstrukcja double helix (double helix – podwójna spirala) pozwala na uzyskanie doskonałej elastyczności, zwiększając dostarczalność stentu do zmiany i możliwość przechodzenia przez kręte naczynia. Łączniki i przejścia w konstrukcji podwójnej spirali zapewniają gładkie przemieszczanie stentu bez efektu rybiej łuski
•	Skracalność po rozprężeniu 0%
•	Możliwość doprężenia:
o	do 3,5 mm (ø 2,25 – 3,0 mm)
o	do 4,5 mm (ø 3,5 – 4,0 mm)
•	W badaniu RCT udowodniony istotny statystycznie niższy odsetek poważnych zdarzeń klinicznych w pierwszorzędowym punkcie końcowym TLF w porównaniu ze stentem typu DES II generacji oraz istotnie niższy odsetek zdarzeń klinicznych potwierdzony w 3 letniej obserwacji. TLF (Target Lesion Failure) – punkt końcowy złożony ze śmiertelności sercowo – naczyniowej, zawałów i klinicznie wskazanej powtórnej rewaskularyzacji)
•	Wyniki kliniczne w 5 letniej obserwacji na poziomie: 
	10% TLF (Target Lesion Failure) - punkt złożony ze śmiertelności sercowo-naczyniowej, zawału i klinicznie wskazanej powtórnej rewaskularyzacji
	0,3% potwierdzonej zakrzepicy w stencie (definite stent thrombosis)
•	udowodnione superiority w pierwszorzędowym punkcie końcowym TLF  w grupie pacjentów STEMI w porównaniu ze stentem typu DES II generacji. TLF (Target Lesion Failure) – punkt końcowy złożony ze śmiertelności sercowo – naczyniowej, zawałów i klinicznie wskazanej powtórnej rewaskularyzacji)</t>
  </si>
  <si>
    <t>Stentgraft wieńcowy    
•	Stenty chromowo – kobaltowe pokryte pasywną powłoką z węglika krzemu, która nie aktywuje płytek krwi i fibrynogenu (zapobiega wykrzepianiu na powierzchni przęseł stentgraftu), ogranicza dyfuzję jonów metali do otaczającej tkanki (redukuje ryzyko korozji i uczulenia na nikiel) oraz przyspiesza proces endotelializacji i gojenia naczynia 
•	Pokrycie (graft) nakładane metodą elektrospun (nie plecione)
•	Grubość pokrycia 90 µm
•	Dostępne długości: 15; 20; 26 mm
•	Dostępne średnice: 2,5; 3,0; 3,5; 4,0; 4,5; 5,0 mm
•	Różne grubości przęseł stentgraftu:
o	60 µm (0,0024”) dla średnic 2,5 - 3,0 mm 
o	80 µm (0,0031”) dla średnic 3,5 - 4,0 mm         
o	120 µm (0,0047”) dla średnic 4,5 i 5,0 mm
•	Crossing profile 1,19 mm (0,046”) dla średnicy 3,0 mm
•	Ciśnienie nominalne (NP):
o	7 atm (ø 4,0 – 5,0 mm)
o	8 atm (ø 2,5 – 3,5 mm)  
•	Ciśnienie RBP: 
o	14 atm (ø 4,5  - 5,0 mm)
o	16 atm (ø 2,5 – 4,0mm)
	Konstrukcja double helix (double helix – podwójna spirala) pozwala na uzyskanie doskonałej elastyczności, zwiększając dostarczalność stentu do zmiany i możliwość przechodzenia przez kręte naczynia. Łączniki i przejścia w konstrukcji podwójnej spirali zapewniają gładkie przemieszczanie stentu bez efektu rybiej łuski
•	Shaft proksymalny: 2.0F
•	Shaft dystalny: 
o	2.8F (ø 2,5 – 3,5 mm)
o	3F (ø 4,0 – 5,0 mm)
•	Zawartość chromu w stopie konstrukcyjnym 20%, niklu 10%
•	Kompatybilny z cewnikiem prowadzącym 5F (ø 2,5 – 4,0 mm,) i 6F (ø 4,5 – 5,0 mm)
•	Długość systemu dostarczania 140 cm
•	Możliwość doprężenia:
o	do 3,5 mm (ø 2,5 – 3,0 mm)
o	do 4,65 mm (ø 3,5 – 4,0 mm)
o	do 5,63 mm (ø 4,5 – 5,0 mm)
•	Średni czas dostarczenia do zmiany – 8 min. 
•	Udowodniony 91,7% sukces procedury</t>
  </si>
  <si>
    <t>Cewniki balonowy uwalniający lek:    
•	Cewnik balonowy pół-podatny
•	Lek: Paclitaxel
•	Środek ułatwiający transfer leku do ściany naczynia: BTHC (butyryl-tri-hexyl citrate)
•	Sposób nanoszenia leku: mikropipeting otwartego balonu
•	Dawka leku: 3 µg/mm²
•	Konstrukcja hypotube
•	Materiał SCP (polimer semikrystaliczny)
•	Złożenie trójzakładkowe
•	Dostępne długości: 10; 15; 20; 25; 30 mm
•	Dostępne średnice: 2,0; 2,5; 3,0; 3,5; 4,0 mm
•	Crossing profile: 0,845 mm (0,033”) dla cewnika 3,0 mm
•	System przenoszenia siły typu EFT
•	Ciśnienie nominalne (NP):  7 atm
•	Ciśnienie RBP: 
o	13 atm (ø 2,0 – 3,5 mm)
o	12 atm (ø 4,0 mm)
•	Shaft proksymalny: 2.0F 
•	Shaft dystalny:
o	2.5F (ø 2,0 – 3,5 mm)
o	2.6F (ø 4,0 mm)
•	Dwa markery na każdym z końców balonu, wkomponowane specjalną techniką w system tak, aby nie pogrubiać profilu balonu
•	Kompatybilne z cewnikiem prowadzącym 5F
•	Kissing technique dla cewnika prowadzącego 6F (0,070”) dla dwóch balonów max. 3,5 mm
•	Udokumentowane utrzymywanie się leku w ścianie naczynia przez co najmniej 6 dni
•	Udowodniona skuteczność w leczeniu restenozy w stencie w badaniu klinicznym typu    non-inferiority w porównaniu ze stentem nowej generacji z biodegradowalnym polimerem oceniana jako LLL (late lumen loss – późna utrata światła naczynia) w 6. miesiącu obserwacji (LLL = 0,05mm)
•	Udowodniona skuteczność kliniczna w badaniu RCT- wskaźnik TLF (Target Lesion Failure) porównywalny ze stentem nowej generacji z biodegradowalnym polimerem w 18 miesięcznej obserwacji
•	Udowodniona skuteczność w grupie pacjentów STEMI w 9. miesiącu obserwacji (FFR = 0,92; LLL = 0,05mm) 
•	Wskazania: restenoza, zmiany de novo, zmiany w małych naczyniach, ostra niedrożność naczyń</t>
  </si>
  <si>
    <t>Cewnik wspierający typu support   
•	Cewnik przedłużający w systemie szybkiej wymiany Rx dla cewnika prowadzącego,
•	Kompatybilny z cewnikami prowadzącymi 5F, 6F, 7F, 8F
•	Długość użytkowa 150 cm., 
•	Długość odcinka szybkiej wymiany (Rx) 25 cm, 
•	Końcówka cewnika elastyczna, atraumatyczna, widoczna w skopii - długość 1,3 mm. - stanowiąca jednocześnie marker na końcu dla lepszej kontroli rozprężenia stentu, 
•	2 pozycjonujące markery wyjściowe umieszczone w odległości od dystalnej końcówki - 95 cm i 105 cm, 
•	Średnice wewnętrznego światła: 5F - 0,041”, 6F- 0,056”, 7F – 0,062”, 8F- 0,071”, 
•	owalny szaft proksymalny dla zwiększenia zdolności pokonywania zmian i zwiększenia miejsca w świetle wewnętrznym 
•	żółty hub dla lepszego rozróżnienia wykorzystywanych podczas procedury urządzeń, 
•	12 mm. strefa elastyczna dla lepszego prowadzenia i mniejszej traumatyzacji naczynia, jednocześnie silnie zbrojona dla utrzymania kształtu i swobody ruchu urządzeń współpracujących</t>
  </si>
  <si>
    <t>Mikrocewnik 2 - kanałowy (światłowy) w pełni w systemie OTW (obydwa kanały) 
•	Mikrocewnik 2 - światłowy w systemie OTW (idący przez całą długość cewnika), 
•	zbrojony, 
•	system o długości użytkowej 140 cm, (stylet długości 135 cm.) 
•	kompatybilny z cewnikiem 5F i prowadnikami 0,014”
•	umożliwiający wymianę prowadników w obu światłach bez konieczności wycofywania mikrocewnika; 
•	długość końcówki dystalnej 6 mm.,
•	3 ujścia prowadnika w dystalnym końcu mikrocewnika w odległości 8 mm. i 12 mm. od końcówki (widoczne w skopii); 
•	hydrofilna dystalna powłoka zewnętrzna, 
•	boczne ujścia widoczne w skopii, 
•	markery wyjściowe na długości 95 i 105 cm., 
•	profil wejścia 1,5F (0,50 mm.), 
•	szaft owalny 2,6F (0,78 mm.) x 3,3F (1,1 mm.)
•	wewnętrzna średnica światła 0,016” (0,40 mm.)</t>
  </si>
  <si>
    <t>(P5) Pakiet nr 5</t>
  </si>
  <si>
    <t>Pompa i napęd do systemu aterektomi orbitalnej - OAS Pump</t>
  </si>
  <si>
    <t>Prowadnik do aterektomi orbitalnej - Viperwire Advance Coronary Guide WireProwadnik nitinolowy, o średnicy proksymalnej 0,012 [''] i dystalnej 0,014 [''], oplot platynowo-wolframowy, długość prowadnika min. 325 [cm], tip load 1,0 [g], flex tip, współpracujący z systemem do aterektomii orbitalalnej</t>
  </si>
  <si>
    <t>System do aterektomii orbitalnej - Diamondback 360 Orbital Atherectomy DeviceSystem składający się z cewnika z ekscentrycznie umieszczoną diamentową koroną i platformy sterującej; średnica korony 1,25 [mm], długość cewnika 135 [cm] ± 8 [cm]. Sterowanie pracą systemu za pomocą przycisków umieszczonych na platformie sterującej.</t>
  </si>
  <si>
    <t>Lubrykant do aterektomi orbitalnej - Viperslide LubricantProducent</t>
  </si>
  <si>
    <t>(P6) Pakiet nr 6</t>
  </si>
  <si>
    <t>Balon do kontrapulsacji wewnątrzaortalnej, kompatybilny z posiadaną przez Zamawiającego pompą firmy Datascope typ: CS300, CARDIOSAVE-HYBRID dostępne balony 40 cc 7,5 Fr dla pacjentów o wzroście od 162 cm do 183 cm -sterylny zestaw wprowadzający z igłą angiograficzną, rozszerzaczem naczyniowym, rozszerzaczem introduktora, trójdrożnym kranikiem, nasadką luer, przedłużaczem cewnika, drenem ciśnieniowym oraz strzykawką i zastawką jednokierunkową - port do pomiaru ciśnienia -jednakowa średnica zwiniętego balonu i shaftu  (bez skoku pomiędzy shaftem cewnika a balonem) -konstrukcja membrany balonu typu „folded designe”, -budowa shaftu typu „co-lumen”, bez metalowego zbrojenia -markery widoczne w promieniach RTG na obu końcach balonu -koszulka introduktora wyposażona w zastawkę hemostatyczną kanał ciśnienia wykonany z poliimidu, o średnicy minimum 0,027” prowadnik 0,025” pokryty PTFE.  długość robocza cewnika min. 720 mm  Dostępność balonów do kontrapulsacji światłowodowych kompatybilnych z posiadanym urządzeniem Datascope</t>
  </si>
  <si>
    <t>1 szt.</t>
  </si>
  <si>
    <t>(P7) Pakiet nr 7</t>
  </si>
  <si>
    <t>Cewnik diagnostyczny
Szeroka gama krzywizn: JL (3,0 – 6,0); JL Short Tip (4.0); JR; (3,0 – 6,0); AL (1 – 3); AR (1 – 3, Modified); Internal Mammary; Pigtail (prosty, 145°, 155°); Hockey Stick, Multipurpose (A, A PP, B,B PP); Atesal (3.5 - 4.5), Sones (I, II, III, IPP, II PP, III PP) , Modified Extra Back Up, Coronary Bypass (Left, Right); Coronary Bypass Graft (Left, Right) , Q4, Progressive Right,• Krzywizna Pigtail z 8 otworami bocznymi• Dostępne średnice: 4F; 5F; 6F, 7F• Kompatybylny z prowadnikiem 0,038”• Szaft wykonany z nylonu zapewniającego odporność na załamanie, pamięć kształtu i gładką powierzchnię• Szaft ze zwiększającą się dystalnie elastycznością w kolejnych trzech segmentach• Tip wykonany z Pebaxu• Końcówka bez zbrojenia, miękka, atraumatyczna• Doskonała pamięć kształtu końcówki• Doskonale widoczne w skopii – posiadają końcówkę cieniującą (siarczan baru)• Cewnik zbrojony w części proksymalnej oplotem z płaskiego drutu ze stali nierdzewnej• Doskonała popychalność, przeniesienie obrotu oraz manewrowalność• Wytrzymałość ciśnieniowa: 1200 PSI• Duże światło wewnętrzne - 4F: 0,042”, 5F: 0,047”, 6F: 0,057”, 7F: 0,070”• Długości cewników 80cm, 100cm, 110 cm (Pigtail) i 125 cm (Pigtail, JR 4,0, JR 5,0, JR 6,0, JL 4,0, JL5,0, JL 6,0)• 57 krzywizn dla 6F• Przepływ - 4F: 1200 psi 50 ml inlet flow: min. 16,95 ml/sec; 7F: 1200 psi 50 ml inlet flow: min. 44,33 ml/sec</t>
  </si>
  <si>
    <t>Cewnik prowadzący                                                                                                 • Cewnik pokryty hydrofilnie na 68 cm, końcówka dystalna niepokrywana na długości 7 cm, segment proksymalny niepokrywany na 25 cm • Redukuje możliwość wystąpienia skurczu naczyń • Zmniejsza tarcie podczas wprowadzania cewnika przez naczynia • Końcówka miękka, atraumatyczna • Dostępne 80 rodzajów krzywizn, w tym do LCA, RCA, Bypass • Dostępne średnice: 5F, 6F, 7F, 8F • Duże średnice wewnętrzne: - 5F: 0,058” - 6F: 0,071” - 7F: 0,082” - 8F: 0,091” • Długość robocza – 100 cm • Ultra cienkie, płaskie zbrojenie zapewnia odporność na złamania w krętych naczyniach radialnych Producent - PendraCare Sprzedaż wyrobów odbywa się tylko w systemie BEZ DEPOZYT</t>
  </si>
  <si>
    <t>Prowadnik wieńcowy angioplastyczny podstawowego użytku  
Średnica 0,014”• Prowadnik wykonany ze stali nierdzewnej• Dystalna część prowadnika upleciona z 15 drutów zapewniająca wysoką odporność i doskonałą manewrowalność oraz czucie prowadnika• Rdzeń prowadnika wykonany z jednego kawałka drutu• Dostępne sztywności końcówki 0,5g; 0,7g• Końcówka cieniująca 3cm (platyna)• kształt końcówki: prosty z możliwością kształtowania dystalnych 2cm, j oraz pre-shape (dla długości 190cm i 300cm)• Dostępne mieszane pokrycie na końcówce roboczej: dystalne 1,5cm silikon (hydrofobowe) oraz pokrycie hydrofilne SLIPCOAT® na proksymalnych 18,5cm lub dostępne pokrycie hydrofilne SLIPCOAT® na 28 cm• Szaft prowadnika pokryty PTFE• Dostępne długości: 190cm i 300cm• Prowadnik uniwersalny do zabiegów prostych i w naczyniach o krętej anatomii, zabiegów w ciasnych zmianach, oraz dostępu retrograde</t>
  </si>
  <si>
    <t>Prowadniki wieńcowe angioplastyczne specjalistyczne  
Średnica 0,014”• Prowadnik wykonany ze stali nierdzewnej• Dostępny prowadnik z dystalną częścią uplecioną z 15 drutów zapewniającą wysoką odpornośći doskonałą manewrowalność oraz czucie prowadnika• Rdzeń prowadnika wykonany z jednego kawałka drutu• Dostępna sztywność końcówek:0,5g; 0,6g; 0,8g; 1,0g;• Dostępne końcówki cieniujące : 3cm, 16cm (platyna)• Dostępne kształty końcówek: prosty z możliwością kształtowania dystalnych 2cm, j oraz pre-shaped• Dostępny prowadnik z płaszczem polimerowym na dystalnej części prowadnika o długości20cm• Dostępny prowadnik z pokryciem hydrofilnym na dystalnych 40cm• Dostępna średnica końcówki : 0,010”• Dostępne długości: 190cm, 300cm,• Prowadnik przeznaczony do ciasnych oraz krętych naczyń</t>
  </si>
  <si>
    <t>Prowadniki wieńcowe do CTO  
Dostępna średnica 0,014”• Dostępne końcówki robocze taperowane do 0,010”; 0,011”; 0,012”• Prowadnik wykonany ze stali nierdzewnej• Dostępny prowadnik z wydłużoną, taperowaną końcówką dystalną, ułatwiającą penetracjęzmiany• Dostępny prowadnik z dystalną częścią uplecioną z 8 drutów zapewniającą wysoką odpornośći doskonałą manewrowalność oraz czucie prowadnika• Rdzeń prowadnika wykonany z jednego kawałka drutu• Dostępne prowadniki o sztywności końcówki 1,7g; 3,0g; 3,5g; 4,5g;• Dostępna końcówka cieniująca: 3cm (platyna); 15cm (platyna);• Dostępny kształt końcówki: prosta, J 1mm• Dostępne pokrycie hydrofilne na dystalnych: 40 cm; 41 cm; 50 cm; 170 cm• Dostępne długości: 190 cm; 200 cm; 300 cm; 330 cm• Przeniesienie obrotu 1:1• Prowadnik dedykowany do zabiegów CTO</t>
  </si>
  <si>
    <t>Zestaw do nakłucia tętnicy promieniowej   
 introduktor, dylator, prowadnik 0,018” i igłę 21G x 4cm lub prowadnik 0,025” i igłę 20G x 4 cm• Długość 7 cm i 11 cm• Średnica 4F, 5F, 6F• Długość prowadnika 40 cm i 50 cm• Prowadnik stalowy• Gładkie przejście pomiędzy koszulką i dylatorem• Posiada szczelną zastawkę hemostatyczną• Ramię boczne zakończone kranikiem• Obrotowe ucho do szwu chirurgicznego• Rozmiary kodowane kolorami</t>
  </si>
  <si>
    <t>Cewnik balonowy wysokociśnieniowy OPN NC 
 cewnik balonowy typu rapid exchange (RX na dł. 23 cm)• non-compliant (niepodatny)• bez efektu dog boning - psiej kości• możliwość stosowania balonu do pre- i post- dylatacji• podwójna ściana balonu• ciśnienie RBP 35 bar (atm)• ciśnienie nominalne NP 10 bar (atm)• profil wejścia (lesion entry profile) 0,016”• profil przejścia (crossing profile równy 0,028”• średnice balonu 1,5; 2,0; 2,5; 3,0; 3,5; 4,0; 4,5 mm• długości balonu 10, 15, 20 mm dla wszystkich średnic• kompatybilny z cewnikiem prowadzącym 6F dla średnic 1.5 – 3.5 mm, oraz z 7F dla średnic 4.0 – 4.5 mm• kompatybilny z prowadnikiem 0,014”• długość użytkowa szaftu 140 cm• długi taperowany tip 4mm• 2 platynowe markery</t>
  </si>
  <si>
    <t>Inflator 40 atm, 55 atm - 
• Inflator analogowy do uzyskiwania standardowych do 40 atm i super 
wysokich ciśnień do 55 atm
• Dostępne pojemności: 14 ml/cc, 25 ml/cc
• Przezroczysty poliwęglanowy korpus umożliwiający obserwację słupa cieczy
• Czarny poliwęglanowy gwintowany tłok z wyraźnie oznaczoną blokadą
• Pozostałe elementy inflatora wykonane z plastiku wzmacnianego włóknem 
szklanym oraz metalu
• Dostępne rozdzielczości manometru: 1, 2 (do 20 atm), 5 (do 40 atm)
• Dokładność manometru ( +- )1 atm
• Dren zakończony męskim luerem
• Mechanizm spustowy umożliwiający szybką deflację
• Blokada zabezpieczająca przed przypadkową deflacją
• Możliwość wykonania precyzyjnej inflacji
• W zestawie dołączony kranik trójdrożny
• Pakowany pojedynczo</t>
  </si>
  <si>
    <t>Mikrocewnik do zabiegów CTO - 
• Dostępne średnice zewnętrzne szaftu w odcinku: proksymalnym 2,8F; 2,9F i 
dystalnym 2,6F; 2,1F
• Dostępny w długościach 135 cm i 150 cm
• Średnica wewnętrzna końcówki 0,38mm (0,015’’)
• Dostępne średnice wewnętrzne szaftu: 0,45 mm (0,018’’); 0,48mm (0,019’’)
• Kompatybilny z prowadnikiem 0,014’’ (0,36 mm)
• Maksymalne ciśnienie 300 psi
• Dostępne średnice zewnętrzne tipu: 0,44 mm: 0,42 mm
• Posiada pokrycie hydrofilne na dystalnych: 70 cm dla długości 135 cm; 85 
cm dla długości 150cm lub 60 cm dla długości 135 cm/150 cm
• Posiada taperowana końcówkę, która nie przepuszcza promieni 
rentgenowskich
• Oplot ze stali nierdzewnej z 10 splecionych drutów
• Dostępny mikrocewnik z oplotem z 14 drutów
• Dostępny mikrocewnik ze spiralną ochroną przeciw zaginaniu się cewnika w 
części dystalnej pomiędzy szaftem a hybem</t>
  </si>
  <si>
    <t>Mikrocewnik do CTO - 
• Posiada taperowany szaft o średnicy proksymalnej 2,6 F i dystalnej 1,9 F 
oraz tip o średnicy 1,4F
• Kanał wewnętrzny pokryty PTFE, o średnicach: dystalnie 0.017”, 
proksymalnie 0.022”
• Oplot wykonany z 18 drutów stalowych
• Dostępny w długości 135 cm i 150 cm
• Średnica wewnętrzna końcówki 0,016”
• Kompatybilny z prowadnikiem 0,014”
• Posiada polimerowe pokrycie hydrofilne na dystalnych 70 cm szaftu (dla 
mikrocewnika o długości 135 cm) i 85 cm (dla mikrocewnika o długości 150 
cm)
• Posiada miękką, atraumatyczną i taperowaną końcówkę
• Końcówka mikrocewnika dobrze widoczna w skopi dzięki zawartości 
proszku wolframowego</t>
  </si>
  <si>
    <t>(P8) Pakiet nr 8</t>
  </si>
  <si>
    <t>Mikrocewnik do pomiaru FFR:                      
- długość całkowita 335 cm 
- długość robocza 150 cm 
- trzon dystalny typu monorail 26 cm z czujnikiem ciśnienia 5 mm od końcówki dystalnej 
- cewnik posiada port RX 
- trzon dystalny o kształcie eliptycznym o wymiarach 
1,68 x 1,91 F ( 0,020 cala x 0,025 cala) do 10 mm od końca dystalnego 
- profil maksymalny 2,7 F (0,035 cala) w lokalizacji czujnika ciśnienia 
- marker położony 3 mm od końca dystalnego 
- trzon położony proksymalnie od odcinka monorail ma wymiar 2,4 F 
i umożliwia stosowanie cewników prowadzących od 5 F 
- znaczniki umieszczono w odległości 80 i 100 cm od końca dystalnego
+ użyczenie aparatu do pomiaru FFR</t>
  </si>
  <si>
    <t>5 szt.</t>
  </si>
  <si>
    <t>(P9) Pakiet nr 9</t>
  </si>
  <si>
    <t>Cewnik do obrazowania IVUS
Cewnik do IVUS kompatybilny z:
1. prowadnikami angioplastycznymi 0,014”, 
2. Kompatybilny z cewnikami prowadzącymi 6Fr, 
3. Marker widoczny w RTG w odległości 8mm od końcówki dystalnej cewnika, 
4. Cewnik zapewnia możliwość obrazowania z przestrajalną programowo częstotliwością 
40MHz i 60MHz (obie częstotliwości dostępne „na jednym cewniku”), 
5. Długość robocza 142cm, 
6. Powłoka hydrofilna na długości 27,5cm od końcówki dystalnej cewnika, 
7. Maksymalny profil przejścia 3,2Fr, 
8. Profil trzonu proksymalnego cewnika 3,6Fr, 
9. Długość tzw. „martwej strefy” obrazowania (ang. dead zone length) – odległość od końcówki dystalnej cewnika do przetwornika 20mm, 
10. Rozdzielczość osiowa dla obrazowania 60MHz - 40μm, 
11. Separacja ramki 17-170μm (w zależności od wybranej prędkości akwizycji – 
ang. pullback speed), 
12. Penetracja w głąb tkanki miękkiej (ang. soft tissue penetration) &gt;2,5mm, 
13. 5 prędkości akwizycji (do wyboru przez operatora): 0,5; 1,0; 2,5; 5,0,10,0 mm/s, 
14. Maksymalna długość jednoczasowej akwizycji: 120mm, 
15. W pełni dotykowy ekran konsoli i intuicyjne oprogramowanie. 
16. Konsola w formie monitora ze zintegrowanym wewnątrz komputerem + urządzenia peryferyjne: element służący podłączeniu cewnika, element wyciągający (tzw. pullback), oraz zewnętrzny zasilacz – całość zamontowana na statywie jezdnym o stabilnej podstawie z blokowanymi kółkami.
+ użyczenie: Aparat-konsola  w formie monitora, łatwy do zintegrowania w pracowni hemodynamicznej. 
- Ekran dotykowy umożliwiający i ułatwiający szybką analizę obrazów. 
- Intuicyjne oprogramowanie.
- system z dostępną częstotliwością obrazowania 60 MHz, 
- Opcja programowego wyboru częstotliwości ( 40 MHz lub 60 MHz ): 
- 40MHz: niższa rozdzielczość osiowa – wyższa penetracja w głąb tkanki, 
- 60MHz: wyższa rozdzielczość osiowa – niższa penetracja w głąb tkanki, 
- Wydajny 4-rdzeniowy procesor i zaawansowany algorytm przetwarzania sygnału</t>
  </si>
  <si>
    <t>(P10) Pakiet nr 10</t>
  </si>
  <si>
    <t>Sondy do IVUS    
 Sonda elektroniczna  
Wewnątrznaczyniowa głowica ultradźwiękowa elektroniczna (IVUS) o rozdzielczości 20 MHz, w postaci cewnika o długości roboczej 150 cm ±5cm 
Możliwość wprowadzenie do światła naczynia z użyciem cewnika o śr. min. 5F (śr. wewnętrzna 0,56 cala) oraz prowadnika o max. średnicy 0,014 cala. 
Niski profil wejścia nie większy niż 0.019 cala 
Dwa rodzaje systemów doprowadzających z przetwornikiem IVUS w odległości 2,5 mm oraz 10 mm od końca dystalnego</t>
  </si>
  <si>
    <t>System mobilny do badań IVUS/FFR          
- Mobilny system do ultrasonografii wewnątrznaczyniowej IVUS oraz pomiaru gradientu przezzwężeniowego FFR z mozliwością pomiaru gradientu przezzwężeniowego bez wprowadzania pacjenta w stan hyperemii 
- Funkcja pomiaru gradientu przezzwężeniowego FFR wraz z możliwością pomiaru gradientu przezzwężeniowego bez wprowadzania pacjenta w stan hyperemii 
- Możliwość nagrywania i archiwizacji na DVD - R, w formacie DICOM 
- Możliwość wyświetlania obrazów w różnych projekcjach: przekroje poprzeczne i wzdłużne. 
- Funkcja wspomagania interpretacji swiatła naczynia oraz obrazowania obecności krwi w naczyniu
- Automatyczne rozpoznanie rodzaju sondy/prowadnika 
- Aparat współpracujacy z kompatybilnymi elektronicznymi (20 mhz) sondami IVUS oraz mechanicznymi sondami IVUS (45 mhz) a także kompatybilnymi prowadnikami do pomiaru gradientu przezzwężeniowego 
- Możliwość ultrasonografii naczyń wieńcowych i obwodowych 
-Możliwość drukowania zapisanego obrazu przy użyciu kolorowej drukarki Kolorowy 18” monitor LCD - Instrukcja obsługi w języku polskim konsola na mobilnej przewoźnej podstawie</t>
  </si>
  <si>
    <t>mies</t>
  </si>
  <si>
    <t>"Prowadnik FFR   
Prowadniki o długości 185 cm 
Końcówka prosta i zakrzywiona J 
Czujnik w odległości 3 cm od części dystalnej 
Średnica 0,014” (0,36 mm) 
Dystalna część prowadnika dobrze widoczna w obrazie RTG 
Prowadnik umożliwia pomiar istotności zwężenia tętnicy wieńcowej bez konieczności wywoływania hyperemii"</t>
  </si>
  <si>
    <t>(P11) Pakiet nr 11</t>
  </si>
  <si>
    <t>"ZAMYKACZE NACZYNIOWE 
Zestaw składający się z: (koszulki, prowadnika,  zestawu  zamykającego działającego na zasadzie klipsu  nitylonowego lub szwu
Do zamykania otworów od 5 do 8F, możliwość zamykania otworów do 22F przy użyciu  dwóch systemów"</t>
  </si>
  <si>
    <t>CEWNIKI BALONOWE sc   
- powłoka hydrofilna, odporna na zadrapania i uszkodzenia podczas doprężania stentu;
- system monorail;
 - profil przejścia (crossing profile)≤ 0,021 cala dla balonika Ø 3.0 mm;
- profil wejścia (entry profile)≤ 0,017 cala dla balonika Ø 3.0 mm;
- ciśnienie nominalne 8 atm dla wszystkich rozmiarów;
- ciśnienie RBP - 14 atm dla wszystkich rozmiarów;
- różne długości balonika od 6 - 30 mm;                                                 
 - różne średnice balonika od 1.2 - 5.0 mm zmieniające się co 0,25 mm w zakresie średnic 
  2,0 - 4,0 mm.</t>
  </si>
  <si>
    <t>CEWNIKI BALONOWE nc  
- powłoka hydrofilna, odporna na zadrapania i uszkodzenia podczas doprężania stentu;
- system monorail;
- profil przejścia (crossing profile) 0,027 cala dla balonika Ø 3.0 mm
- profil wejścia (entry proflie) 0,018 cala dla balonika Ø 3.0 mm;
- ciśnienie nominalne min. 12 atm (dla wszystkich rozmiarów);              
- ciśnienie RBP 18 atm (dla wszystkich rozmiarów);                                
 -różne długości balonika od 6 - 25 mm;      
- różne średnice balonika od 1,5 - 5.0 mm zmieniające się co 0,25 mm w zakresie średnic 
 2.0 - 4.0 mm</t>
  </si>
  <si>
    <t>PROWADNIKI WIEŃCOWE 
- z końcówką roboczą wykonaną ze stali i innych stopów metali;
- średnica 0,014”;
- długość 190 i 300 cm;
- końcówka prosta i w kształcie J;
- min 32 rodzaje (niezależnie od długości i kształtu końcówki);
- dostępność powłoki hydrofilnej i hydrofobowej na całej długości;
- dostępne prowadniki angioplastyczne do udrożnień o różnych rodzajach sztywności 
  części „roboczej” (11 rodzajów niezależnie od długości i kształtu końcówki).
- dostępne prowadniki z taperowanym tipem o średnicy 0,009”, 0,010” i 0,0105” i 0,012”
-dostępne prowadniki o minimum 4 średnicach końcówki (niezależnie od długości i 
 kształtu końcówki).
-dostępność w ofercie prowadników z rdzeniem stalowym i stopowym</t>
  </si>
  <si>
    <t>(P12) Pakiet nr 12</t>
  </si>
  <si>
    <t>Pętla do usówania ciał obcych z tętnic.•	Atraumatyczna nitinolowa pętla zagięta pod kątem 90 stopni, z pozłacanym wolframem dla uzyskania optymalnej widoczności
•	 Początek nasady zagięty by ułatwić nawigację
•	Prowadnik o bardzo dobrej manewrowalności
•	Podtrzymujący rękaw ściśle połączony z „hub” eliminujący załamywanie się
•	Luer konektor
•	Torquer XXL ułatwiający manipulowanie
•	Nitinolowy drucik polepszający możliwość manipulacji
•	Platynowy wewnętrzny znacznik w kształcie pierścienia zapewniający dobre pozycjonowanie introducera
•	Średnice:
5mm ( naczynie 3-5mm )
10mm ( naczynie 6-10mm )
15mm ( naczynie 11-15mm )
20mm ( naczynie 16-20mm )
25mm ( naczynie 21-25mm )
30mm ( naczynie 26-30mm )
35mm ( naczynie 31-35mm )
•	Długość – 125 cm
•	Długość – introducera – 110 cm
•	Rozmiar koszulki  - 4F – 5F 
• Atraumatyczna nitinolowa pętla zagięta pod kątem 90 stopni, z pozłacanym wolframem dla uzyskania optymalnej widoczności i platynowym wewnętrznym znacznikiem w kształcie pierścienia zapewniającym dobre pozycjonowanie introducera
• Zestaw zawiera pętlę, mikrocewnik, rękaw podtrzymujący ściśle połączony z „hub” oraz torquer
• Kompatybilna z cewnikiem do 5F
• Rozmiary 2 – 35 mm (5-35mm długość 125 cm; 2,4,7mm długość 175 cm)</t>
  </si>
  <si>
    <t>Pętla do usuwania ciał obcych z tętnic micro średnice:
2mm ( naczynie 1-2mm ) 
4mm ( naczynie 3-4mm ) 
7mm ( naczynie 5-7mm ) 
•	Długość – 175 cm
•	Długość – introducera – 150 cm
•	Rozmiar koszulki  - 2.3F – 3F
•	Atraumatyczna nitinolowa pętla zagięta pod kątem 90 stopni, z pozłacanym wolframem dla uzyskania optymalnej widoczności
•	 Początek nasady zagięty by ułatwić nawigację
•	Prowadnik o bardzo dobrej manewrowalności
•	Podtrzymujący rękaw ściśle połączony z „hub” eliminujący załamywanie się
•	Luer konektor
•	Torquer XXL ułatwiający manipulowanie
•	Nitinolowy drucik polepszający możliwość manipulacji
•	Platynowy wewnętrzny znacznik w kształcie pierścienia zapewniający dobre pozycjonowanie introducera</t>
  </si>
  <si>
    <t>.  Strzykawka wysokociśnieniowa do zabiegów
• tarcza manometru pokryta substancją o właściwościach fluorescencyjnych, umożliwiającą łatwą obserwację w zaciemnionych pomieszczeniach,
• ergonomiczny kształt,
• czytelny manometr ustawiony pod kątem dla lepszej widoczności,
• mechanizm łatwy i wygodny w obsłudze, umożliwiający wykonanie precyzyjnej lub szybkiej inflacji i szybkiej deflacji, 
• rękojeści uniemożliwiającą przypadkowe zwolnienie 
• pojemność strzykawki 20 ml
• dokładność co 1 atm/bar
• zakres ciśnienia od 0 do 30 atm/bar, 
• wyposażona w elastyczny wysokociśnieniowy dren zbrojony i kranik wysokociśnieniowy trójdrożny,
• rotowana końcówka męska,
• przejrzysta obudowa ułatwiająca dostrzeżenie pęcherzyków powietrza ,
• wyposażona w blokadę umieszczoną w rękojeści uniemożliwiającą przypadkowe zwolnienie.</t>
  </si>
  <si>
    <t>Cewnik Aspiracyjny  6F  
przeznaczony do użycia w systemie krążenia wieńcowego w celu szybkiego udrożnienia naczyń
• Kompatybilny z cewnikiem prowadzącym 6F
• Wyposażony we wkład usztywniający (sztylet)
• Kompatybilny z prowadnikiem 0,014”
• Długość portu RX : 10mm
• profil natarcia cewnika: 0,022” (0,56 mm), 
• profil szaftu cewnika: 3,9 F (1,3 mm),
• Światło aspiracyjne ( średnica portu aspiracyjnego):  0,037”/ 0,94mm; 2,85F
• Powierzchnia portu ekstrakcji cewnika ok. 2,7mm2
• Profil dystalny (tip) : 1,7f/0,022”
• Średnica zewnętrzna 5,1F/1,70mm
• Długość cewnika 140 cm</t>
  </si>
  <si>
    <t>"Opaska uciskowa   TB Band (rozmiar S, M, L)  
• Opaska jednorazowa z punktowym uciskiem na miejsce nakłucia tętnicy promieniowej. Komora uciskowa wypełniona powietrzem (obj.: nominal. 13ml, max. 18ml)
• Transparentny materiał pozwalający na obserwację uciskanego miejsca i bezpieczną kontrolę hemostazy
• czas utrzymania opatrunku do uzyskania hemostazy (brak limitów czasowych)
• Regulacja siły ucisku
• w zestawie strzykawka do wypełnienia powietrzem komory uciskowej
dostępne trzy rozmiary opaski (długa - 29cm; średnia – 26 cm i krótka — 23cm)"</t>
  </si>
  <si>
    <t>(P13) Pakiet nr 13</t>
  </si>
  <si>
    <t>"Cewnik prowadzący   
Oferowane średnice 5F, 6F, 7F, 8F • Duża średnica wewnętrzna cewnika: 0,058”-5F/0,071”-6F/ 0,081”-7F/0,090”–8F • Dostępna długość cewnika prowadzącego 55 cm, 90 cm i 110 cm dla cewników 6F i 7F oraz 118 cm dla 5 i 6 F 1 szt 140,00 8% • Metalowe zbrojenie zachowujące niezmienne światło wewnątrz na całej długości cewnika, technologia full wall • Miękka atraumatyczna końcówka + marker widoczny w skopii • Stabilność krzywizny w temp. 37 °C przez okres całego zabiegu • Odporność na skręcanie i załamania, wysoka trwałość cewnika • Dobra pamięć kształtu oraz dobra manewrowalność • Pełna gama krzywizn typowych i nietypowych – 95 w każdej średnicy : Judkins L&amp;R, Amplatz J&amp;R, Femoral J&amp;R, Multipurpose, Bypass, Extra Back Up L&amp;R, MAC – Multi Aortic Curve, Champ, krzywizna specjalna 3D right – umożliwiająca dostęp z nakłucia tętnicy udowej, promieniowej, ramieniowej, dojście do bypassów jak i innych nietypowych odejść naczyń • Cewniki dla tętnic nerkowych o długości 55 cm oraz dedykowanej krzywiźnie • Możliwość zamówienia cewników z otworami bocznymi i z modyfikowanymi końcówkami"</t>
  </si>
  <si>
    <t>System stentowy do naczyń wieńcowych uwalniający lek antyproliferacyjny 
z biokompatybilnego polimeru 
• Substancja czynna – (pochodna Sirolimusa) Zotarolimus 
• Platforma stentowa kobaltowo-chromowa wykonana w technice 
sinusoidalnej z jednego kawałka drutu łączonego laserowo, z 
wbudowanym platynowo-irydowym rdzeniem
• Budowa stentu otwartokomórkowa 
• Dostępne średnice: 2,25; 2,5; 2,75; 3,0; 3,5; 4,0 mm 
• Dostępne długości:8, 12, 15, 18, 22, 26, 30, 34, 38mm dla każdej średnicy 
• Maks. rozszerzenie stentu o średnicy 3,5 mm – do 5,00 mm 
• Profil przejścia stentu dla rozmiaru 3,0x18 mm - 0,041” 
• Grubość elementów z jakich wykonany jest stent - 0,0032” (81 μmCiśnienie nominalne 12 atm, ciśnienie RBP 18 atm
• Wymiary szaftu: dystalny 2.7F, proksymalny 2.1F
• Kompatybilność z cewnikiem prowadzącym 5F dla wszystkich rozmiarów
• Brak zwiększonego ryzyka zakrzepicy stentu po przerwaniu lub 
zakończeniu podwójnej terpii przeciwpłytkowej (DAPT) po upływie jednego 
miesiąca od zabiegu (potwierdzone w instrukcji obsługi)</t>
  </si>
  <si>
    <t>Cewnik do aspiracji skrzeplin;                                                                                  • Cewnik przeznaczony do użycia w systemie krążenia wieńcowego i 
obwodowego, łącznie z pomostami aortalno-wieńcowymi
• Marker na dystalnym końcu cewnika
• Hydrofilne pokrycie na dystalnych min. 38 cm cewnika aspiracyjnego 
• Obecność w ofercie dwóch zestawów o średnicy zewnętrznej max. 0,068” 
kompatybilnych z cewnikiem prowadzącym 6F (0,070")
• Światło aspiracyjne min. 0,043” (1, 092 mm)
• Wskaźnik przepływu aspiracji min. 52 cc/min
• Długość cewnika aspiracyjnego – 140 cm 
• Typ Rapid Exchange - współpracujące z prowadnikiem 0,014”
• Obecność w ofercie cewników z mandrynem zapobiegającym załamywaniu 
się cewnika
• Obecność w ofercie cewników z markerami rozlokowanymi na szafcie 
cewnika na jego 90 cm i 100 cm długości.
• W komplecie znajduje się: 6F cewnik aspiracyjny, dwie strzykawki 30 cc, 
jeden koszyczek, przedłużacz z kranikiem</t>
  </si>
  <si>
    <t>Cewnik balonowy S.C.    
Typ: RX rapid exchange • Ciśnienie nominalne 8 atm • iśnienie RBP 14 atm. • Balon 1,25 mm ciśnienie NP oraz RBP =12atm • Balon 1,25 wykonany w technologii zerofold zapewniający ultra niski profil przejścia przeznaczony do udrożnień trudnych zmian • Profil balonu 0,020” dla średnicy 1,25mm • Profil balonu  0,027” dla średnicy 2,5 mm (pomiar zgodnie z zaleceniami FDA w najszerszym miejscu) • Dla balonu o średnicy 1,25 i 1,5mm - obecność jednego markera (środek). • Markery - Platynowo-Irydowe o mniejszym profilu oraz lepszej widoczności. • Profil wejścia końcówki balonu  0,016” • Końcówka w połączeniu z niskim profilem zapewnia łatwość przejścia przez ciasne, kręte i zwapniałe zmiany w naczyniach • Nowy materiał balonu Fulcrum Lite bardzo trwały i odporny na 1 szt 160,00 8% uszkodzenia gwarantowana możliwość minimum 10 krotnej inflacji do RBP • Średnice balonu: 1,5; 2,0; 2,25; 2,5; 2,75; 3,0; 3,25; 3,5; 3,75; 4,0 mm • Dla średnic od 2,0 do 4,0 mm skok średnicy balonu co 0,25 mm • Długości od 6,0; 10; 12; 15; 20; 25; 30 mm • Długości dla balonu 1,25mm od 6; 10; 12; 15; 20,0 mm • Wymiar szaftu dla średnic 1,5-3,5 mm dystalny 2.5F, proksymalny 2.1 F dla średnic 3.75 -4.0 dystalny 2.7F, proksymalny 2.1 F • Kompatybilny dla technologii 6F Kissing-Balloon. Dowolna kombinacja dwóch balonów Solarice RX o srednicach 1.50 – 3.50 mm może byc wykorzystana dla techniki Kissing-Balloon z 6F cewnikiem prowadzacym (min. ID 0.070”). • Cewnik kompatybilny z cewnikiem prowadzącym 5F (min.0,056”) we wszystkich rozmiarach</t>
  </si>
  <si>
    <t>Cewnik balonowy NC                                                                                              • Typ cewnika: “rapid exchange”
• Średnice: 2,0; 2,25; 2,5; 2,75; 3,0; 3,25; 3,5; 3,75; 4,0; 4,5; 5,0 mm
• Długości: 6; 8, 12, 15, 20, 27 mm
• Typ balonu “non-compliant”
• Materiał bardzo trwały i odporny na uszkodzenia - gwarantowana 
możliwość minimum 10 krotnej inflacji do RBP 
• Ciśnienie nominalne 12 atm. dla wszystkich rozmiarów
• Ciśnienie RBP 20 atm. dla wszystkich rozmiarów 
• Szaft dystalny 2,5 F (dla cewników o śr. 2,0-3,75 mm), szaft dystalny 2,7F 
(dla śr. 4,0-5,0 mm), szaft proksymalny 2,1 F dla wszystkich cewników
• długość użytkowa cewnika 142 cm
• selektywne pokrycie balonu materiałem hydrofilnym zapobiegające 
przemieszczaniu się balonu podczas inflacji
• Profil wejścia balonu - 0,015”
• Cewnik kompatybilny z cewnikiem prowadzącym 5F (min.0,056”) w 
rozmiarach 2,00-4,00 mm oraz cewnikiem 6F (min.0,068”) w rozmiarach 
4,5 oraz 5,00 mm</t>
  </si>
  <si>
    <t>(P14) Pakiet nr 14</t>
  </si>
  <si>
    <t>Wkład do wstrzykiwacza kontrastu + dren wysokociśnieniowy 180 cm</t>
  </si>
  <si>
    <t>(P15) Pakiet nr 15</t>
  </si>
  <si>
    <t>Cewnik do wsparcia i przedłużenia cewnika prowadzącego  
Długość robocza 150cm, długość części wspierającej – 25cm, długość rynny wprowadzającej (typu half pipe) – 17cm plus 2 cm zagięte do kąta 200° przed wejściem do wlotu Rx., Znaczniki cieniujące- 2mm od dystalnej części cewnika i 4 mm dystalnie od wlotu Rx, znaczniki pozycjonujące 95 – 105 cm od dystalnego końca cewnika. Średnice dostępne 5F; 5,5F; 6F; 7F;8F.  Średnice wewnętrzne odpowiednio: 0,046” dla 5F, 0,051” dla 5,5F; 0,056” dla 6F; 0,062” dla 7F; 0,071” dla 8F. Odcinek przejściowy do Rx – bez elementów metalowych, płynnie zagięty dla zmniejszenia ryzyka interakcji ze stentem. Cewnik zbrojony spiralnie nawiniętym drutem, bez powlekania hydrofilnego</t>
  </si>
  <si>
    <t>Mikrocewnik  
 Mikrocewnik wspierający dla prowadników 
wieńcowych 0,014” z prostą końcówką</t>
  </si>
  <si>
    <t>Mikrocewnik  
Mikrocewnik  z przeniesieniem obrotu, wspierający dla prowadników wieńcowych 0,014”” w tym końcówką gwintowaną oraz metalową</t>
  </si>
  <si>
    <t>"Zamykacz kolagenowy do tętnic udowych 
Urządzenie typu OTW, działające na zasadzie mechanicznego osiągania hemostazy za pomocą opatrunku kanapkowego kolagenowo-polimerowego oraz dodatkowej stymulacji procesu hemostazy dzięki obecności kolagenu.
Dostępne dwa rozmiary urządzenia: 14 i 18 F
Zestaw przystosowany do zamykania naczyń po usunięciu koszulki od 12-25F O.D.
Blokada zamykająca posiadająca na rękojeści wskaźniki siły naprężenia fiksowanych opatrunków oraz prawidłowość ich umieszczenia
Czop z polimeru fiksowany w świetle naczynia, poza naczyniem opatrunek z kolagenu z elementem zamykającym ze stali nierdzewnej mocujący i znakujący lokalizację części wchłanialnych
Dostępny opcjonalnie dodatkowy miernik głębokości o średnicy 14F kompatybilny z całym systemem. Oferowowany osobno w sterylnym opakowaniu."</t>
  </si>
  <si>
    <t>(P16) Pakiet nr 16</t>
  </si>
  <si>
    <t>"Przedłużające cewniki prowadzące  
Dostępne rozmiary 6,7 i 8F
−średnice wewnętrzne – 6F: 0,057” (1,45mm); 7F: 0,063” (1,60mm); 8F: 0,072” (1,83mm) 
− długość systemu 150cm 
− szaft typu hypotube 
− pokrycie hydrofilne 
− zbrojenie na całej długości kanału roboczego 
− marker radiocieniujący 2mm od końca dystalnego 
− znaczniki pozycjonujące na 90 cm i 100 cm 
− długość kanału roboczego 25cm dla 6F, 7F i 8F oraz 40cm dla 6F Long (do dojścia promieniowego)"</t>
  </si>
  <si>
    <t>"Balon  s.c.  
średnice 1.20 -4.00mm (1.20, 1.50, 2.00, 2.25, 2.50, 2.75, 3.00, 3.25, 3.50, 3.75, 4.00) 
− w średnicy 1.20 oraz 1.50mm dostępne dwie sztywności szaftu do zmian krętych i CTO (Push) 
− długości 8-20mm (8, 12, 15, 20) oraz 30mm dla średnic 2.0 – 4.0mm 
− dostępne dwa typy balonów: Monorail i OTW we wszystkich rozmiarach 
− hydrofilne pokrycie shaft’u 
− ciśnienie nominalne 6atm. 
− ciśnienie RBP 18 atm dla 1.20mm, 14atm dla 1.50-3.25 oraz 12atm dla 3.50-4.00 
− profil końcówki natarcia lesion entry profile - 0.017” dla wszystkich rozmiarów 
− możliwość zwiększenia średnicy balonu ponad nominalną w ramach RBP o ponad 6% dla wszystkich rozmiarów"</t>
  </si>
  <si>
    <t>"Balon tnący  
średnice 2.00 -4.00mm (2.00, 2.25, 2.50, 2.75, 3.00, 3.25, 3.50, 3.75, 4.00) 
− długości 6-15mm (6, 10, 15) 
− ciśnienie nominalne 6atm, ciśnienie RBP 12atm 
− profil końcówki natarcia lesion entry profile - 0.020” dla wszystkich rozmiarów 
− liczba aterotomów (ostrzy) na obwodzie: 3 dla rozmiarów 2.00 – 3.25mm i 4 dla rozmiarów 3.50 – 4.00mm"</t>
  </si>
  <si>
    <t>"DES                                                                                                                                     średnice 2.25 -4.00mm (2.25, 2.50, 2.75, 3.00, 3.50, 4.00)
− długości 8-38mm (8, 12, 16, 20, 24, 28, 32, 38mm) z pominięciem rozmiaru 2.25 x 38mm
− stop platynowo-chromowy (PtCr) – zawartość platyny 33% wagi.
− pochodna rapamycyny (everolimus) uwalniana z trwałego polimeru akrylowo-fluorowego
− ciśnienie nominalne 11 atm
− ciśnienie RBP 18atm dla średnic 2.25 -2.75 i 16atm dla 3.0 – 4.0mm
− stosunek powierzchni stentu do naczynia 12,5-15,1 %,
− profil końcówki natarcia lesion entry profile - 0.018” dla wszystkich rozmiarów
− profil przejścia stentu o średnicy 2.5 mm max. 0.040” (1,01 mm),
− profil przejścia stentu o średnicy 3.0 mm max. 0.042” (1,07 mm),
− długość balonu poza stentem („balloon overhang”) 0.4mm
− recoil max. 3%
− dotakowe łączniki na końcu proksymalnym zabezpieczające przed skróceniem
− duża siła radialna min. 0.26 N/mm
− możliwość zwiększenia średnicy stentu ponad nominalną w ramach RBP (tym samym balonem) o ponad 5% dla wszystkich rozmiarów (dla 3.00 – 3.17mm)
− możliwość przeprężenia stentu (innym balonem) bez uszkodzenia struktury
o 2.25 do 2.75;
o 2.50-2.75 do 3.50;
o 3.00-3.50 do 4.25;
o 4.00 do 5.75;"</t>
  </si>
  <si>
    <t>"DEB  
Paklitaksel uwalniany z powłoki TransPax 
− Dawka leku 2,0μg na mm² powierzchni balonu 
− profil przejścia (crossing profile dla balonu o średnicy 2.5mm – 0.040” 
− średnice 2.00 - 4.00mm ( 2.00, 2.25, 2.50, 2.75, 3.00, 3.50, 4.00) 
− długości 12-30mm (12, 15, 20 i 30) 
− balon typu Monorail 
− hydrofilne pokrycie shaft’u 
− ciśnienie nominalne 6atm. 
− ciśnienie RBP 14atm dla 2.00-3.00 oraz 12atm dla 3.50-4.00 
− profil końcówki natarcia lesion entry profile - 0.017” dla wszystkich rozmiarów"</t>
  </si>
  <si>
    <t>"Inflator  
- pojemność 20 cm3
−zakres ciśnień 0-26atm 
− tarcza dobrze widoczna w zaciemnionym pomieszczeniu 
− dokładność pomiaru do +/- 3% 
− dren wysokociśnieniowy o dł. 27cm zakończony kranikiem trójdrożnym 
− podwójny system zabezpieczający przed pzrypadkowym zwolnieniem tłoka"</t>
  </si>
  <si>
    <t>"Prowadnik wieńcowy do zmian trudnych i CTO                                              Prowadniki o średniej sile podparcia (MS) z pokryciem hydrofilnym wykonane ze stali nierdzewnej (316L) w technologii core-to-tip zapewniające możliwość kształtowania końcówki, trwałość nadanej krzywizny oraz doskonałe przeniesienie siły obrotowej na koniec dystalny.
Średnica zewnętrzna prowadnika wynosi 0.014” / 0.37mm/.
Dostępne długości 190 i 300 cm                                                               1,5g taperowany do 0,009”, końcówka robocza (spirala i polimer) 18cm, końcówka cieniująca 3,5cm                                                           14g taperowany do 0,008”, końcówka robocza (spirala) 15cm, końcówka cieniująca 3,5cm"</t>
  </si>
  <si>
    <t>"Protekcja dystalna  
Zakres zaopatrywanych średnic 3.50 – 5.50mm 
− Długość systemu 190cm 
− Obrotowy koszyczek zintegrowany z liderem wieńcowym 0.014"" ułożonym niekoncentrycznie. 
− Możliwość ręcznego formaowania krzywizny końcówki lidera 
− Wielkość oczek filtra 110 mikronów 
− Markery widoczne w skopii: końcówka 3cm, pętla nitynolowa otwirejąca koszyczek oraz maker proksymalny"</t>
  </si>
  <si>
    <t>Prowadnik wieńcowy do zmian trudnych i CTO                                              Prowadniki o średniej sile podparcia (MS) z pokryciem hydrofilnym wykonane ze stali nierdzewnej (316L) w technologii core-to-tip zapewniające możliwość kształtowania końcówki, trwałość nadanej krzywizny oraz doskonałe przeniesienie siły obrotowej na koniec dystalny.
Średnica zewnętrzna prowadnika wynosi 0.014” / 0.37mm/.
Dostępne długości 190 i 300 cm                                                               1,5g taperowany do 0,009”, końcówka robocza (spirala i polimer) 18cm, końcówka cieniująca 3,5cm                                                           14g taperowany do 0,008”, końcówka robocza (spirala) 15cm, końcówka cieniująca 3,5cm</t>
  </si>
  <si>
    <t>5 szt</t>
  </si>
  <si>
    <t>(P17) Pakiet nr 17</t>
  </si>
  <si>
    <t>Prowadnik 
- długość 330 cm 
- średnica 0.009” 
- dostępne dwie sztywności prowadnika Floppy i Extra Support 
- końcówka widoczna w skopii o średnicy 0.014” i długości min. 2cm</t>
  </si>
  <si>
    <t>1 OP. = 5 SZT.</t>
  </si>
  <si>
    <t>Cewnik do aterektomii rotacyjnej z łącznikiem 
- pełne sterowanie pracą urządzenia za pomocą przełączników na łączniku 
- zakres dostępnych średnic wierteł 1,25 – 2,50mm 
- długość cewnika 135cm</t>
  </si>
  <si>
    <t>1 SZT.</t>
  </si>
  <si>
    <t>"Konsola elektroniczna  - dzierżawa
- możliwość uzyskania obrotów w zakresie od 0 do 190 tyś. na minutę 
- możliwość napędzania systemu sprężonym powietrzem lub azotem o ciśnieniu min. 6atm. 
- czytelny panel sterowania 
- pełne sterowanie pracą urządzenia za pomocą przełączników na łączniku"</t>
  </si>
  <si>
    <t>(P18) Pakiet nr 18</t>
  </si>
  <si>
    <t>" Uwaga! Zamawiający wymaga, aby wykonawca udostępnił zamawiającemu w celu nieodpłatnego  używania urządzenie o wymaganiach niżej ustalonych                                                                               System do obrazowania ultrasonograficznego IVUS z opcją FFR (miesięczna dzierżawa) Automatyczna ocena zmian w naczyniach, Automated Lesion Assessment (ALA™)
System DFR PhysioMap™
Wysokiej jakości obrazy uzyskane przy siedmiu prędkościach pullbacku – 0.5, 1.0, 2.0, 3.0, 4.0, 6.0, 8.0 mm/sec
Urządzenie kompatybilne z wielorazowymi saniami odciągowymi
Multimodalny system sterowania kompatybilny z cewnikami OptiCross™ HD 60Mhz oraz 40Mhz             
"</t>
  </si>
  <si>
    <t>Cewnik do diagnostyki obrazowej naczyń wieńcowych 40 MHz. 
Napęd mechaniczny, obroty rdzenia obrazującego – 30 obrotów na sekundę 
Przetwornik ultradźwiękowy o częstotliwości – 40 MHz
Długość robocza cewnika – 135 cm
Cewnik kompatybilny z prowadnikiem 0,014” i cewnikiem prowadzącym 5F
Budowa teleskopowa umożliwiająca badanie naczynia na długości 150 mm bez zmiany pierwotnego położenia cewnika.
Teleskop cewnika ze znacznikami zewnętrznymi umożliwiającymi ocenę położenia głowicy</t>
  </si>
  <si>
    <t>Sterylny worek do wielorazowych "sanek". 
Pakowane sterylnie, pojedynczo</t>
  </si>
  <si>
    <t>Prowadnik wieńcowy FFR. Prowadnik wieńcowy FFR:
Sensor optyczny 
Długość robocza prowadnika – 185cm
Średnica prowadnika – 0.014” (≤0.36mm)
Długość końcówki widocznej w skopii – 3cm
Znaczniki odległości – 90cm (promieniowy) i 100cm (udowy)
Długość przewodu optycznego – 2m
Zakres pracy - - 45mmHg do 300mmHg</t>
  </si>
  <si>
    <t>(P19) Pakiet nr 19</t>
  </si>
  <si>
    <t>Introduktor do tętnicy udowej  
	długość 11 cm i 23 cm 
	zakres średni od 5F - 10 F
	zestaw składający się z koszulki naczyniowej,                            prowadnika 0,035", igły 18G/70 mm
	boczny dren  z kranikiem trójdrożnyrn do podawania płynów</t>
  </si>
  <si>
    <t>Introduktor do tętnicy promieniowej 
	długość: 7 cm  i 11cm i 23 cm
	średnice: 5 F, 6 F,  7 F
	zestaw składający się z koszulki naczyniowej, rozszerzacza, igły 21G/38 mm ze wskaźnikiem położenia ostrza oraz miniprowadnika 0,018" dostępnego w wersji prostej oraz z  końcówką wygiętą pod kątem ok. 30o
	boczny dren  z kranikiem trójdrożnyrn do podawania 
płynów</t>
  </si>
  <si>
    <t>Cewnik balonowy o niskim profilu do walwuloplastyki:
Rozmiary balonów - śr./dł.: 15 mm/25, 40 mm – kompatybilne z introduktorem 7F; 16 mm/ 25, 40, 45 mm; 18 mm/40, 45 mm; 20 mm/40, 45 mm  – kompatybilne z introduktorem 8F;  23 mm /40, 45 mm – kompatybilne z introduktorem 9F, 25 mm/40, 45 mm – kompatybilne z introduktorem 10F, 28 mm/40 mm – kompatybilne z introduktorem 11F; 30 mm/60 mm – kompatybilne z introduktorem 12F.                                              
Ciśnienie nominalne w zakresie od 2,0 do 2,5 atm.
Długość shaftu 110 cm.
Cewniki kompatybilne z prowadnikami od 0,035” do 0,038”.
Dostępne cewniki z balonami o zróżnicowanej średnicy: 23-18-23 mm, 25-20-25 mm, 28-23-28 mm, 31-26-31 mm, o długości 40 mm, kompatybilne z prowadnikami 0,035” - 0,038”, ciśnienie nominalne w zakresie od 2,0 do 3,0 atm.
W zestawie zawór zwrotny do opróżnienia balonu.</t>
  </si>
  <si>
    <t>Prowadnik teflonowy naczyniowy 
	powłoka teflonowa 
	średnica w  zakresie  0,018" -  0,038"
	dostępność różnych długości 150, 180, 200 i 260 cm 
	zakończenie typu J'  i proste
	odporność na załamania i zagięcia
	automatyczna miękka końcówka,  dobrze widoczna                          w skopii
	korpus prowadnika zapewniający dobre podparcie i przeniesienie obrotu</t>
  </si>
  <si>
    <t>Torguer
	akceptujący prowadniki o średnicy w zakresie 0,014” – 0,035”
	zakręcany mechanizm montażu na prowadniku</t>
  </si>
  <si>
    <t>(P20) Pakiet nr 20</t>
  </si>
  <si>
    <t>Prowadniki specjalistyczne                                                                              o najwyższej sztywności typu Amplatz i Lunderquist: z ekstrasztywnym lub ultrasztywnym rdzeniem, w części dystalnej temperowanym, ze stalowym oplotem pokrytym PTFE, tip prowadnika połączony z rdzeniem drutem bezpieczeństwa. Prowadnik o średnicy 0,035 cala. Giętka końcówka o długości 3cm; prosta (dla prowadników o długości 145, 180, 260, 300cm) lub w kształcie "J" o promieniu 3 mm  (dla prowadników o długości 145 cm, 180 cm lub 260cm). Dostępne prowadniki z temperowanym rdzeniem typu heavy duty na dystalnym 4,5cm odcinku i elastyczną, zagiętą końcówką typu J o długości 1,5cm i promieniu 1,5mm. Średnica prowadnika 0.035" długość: 145, 180, 260cm. Dostępne sztywne prowadniki wykonane z litego, stalowego drutu pokrytego PTFE, z giętką, elastyczną końcówka ze stalowym (sprężynkowym) oplotem pokrytym PTFE o długości 4 cm lub 7 cm, w części dystalnej temperowany rdzeń o długości 11cm. W prowadnikach o długości 260 i 300cm giętka końcówka jest wyposażona w wewnętrzny złoty coil poprawiający widoczność w promieniach rtg. Średnica prowadnika 0,035", długość: 90, 145, 180, 260 lub 300cm. Końcówka prowadnika prosta, w kształcie "J" o promieniu 3 lub 7.5mm lub podwójnie zagięta o krzywiźnie 75/15mm lub 55/15mm.</t>
  </si>
  <si>
    <t>(P21) Pakiet nr 21</t>
  </si>
  <si>
    <t>Filtr przeciw-zatorowy, stało-czasowy do żyły głównej w leczeniu 
choroby zakrzepowo-zatorowej, możliwość usunięcia filtra do 175 
dni po implantacji lub implantacja na stałe. Filtr zbudowany ze 
szkieletu nitinolowego, jednoczęściowego ( wycinana i polerowana z 
jednego kawałka nitinolu), konstrukcja koszyczka filtra symetryczna. 
Filtr samorozprężalny z termiczną pamięcią kształtu, naturalna 
średnica filtra 35mm, długość filtra nierozprężonego 57mm, 
pasujący do szerokości naczynia maksymalnie 32mm ( bez 
dodatkowych minimalnych ograniczeń), filtr umieszczony w kartridżu 
stosowany uniwersalnie (femoral, jugular), system wprowadzający z 
koszulką średnica zew. 6,5F / długość 70 cm, rozszerzacz 
naczyniowy, prowadnik pokryty PTFE 0.035” ze znacznikiem 
rozprężenia, długość 100cm z markerami dobrze widocznymi w 
obrazie rtg. W zestawie: filtr w kartridżu + koszulka z ramieniem 
bocznym i portem do infuzji + rozszerzacz z markerami R/O co 
32mm, popychacz typu over-the-wire ułatwiający pozycjonowanie 
filtra</t>
  </si>
  <si>
    <t>"Pętla wielopłaszczyznowa do usuwania ciał obcych składająca się z 
trzech pętli nitinolowych umożliwiająca chwytanie obiektów pod 
każdym kątem: średnica pętli: 16-30 mm długość 120 cm w 
zestawie z kompatybilnym introducerem o średnicy 7 F i długości 
100 cm"</t>
  </si>
  <si>
    <t>(P22) Pakiet nr 22</t>
  </si>
  <si>
    <t>Rękawiczki bezpudrowe jednorazowe jałowe</t>
  </si>
  <si>
    <t>(P23) Pakiet nr 23</t>
  </si>
  <si>
    <t>Płyty DVD+R 500 sztuk</t>
  </si>
  <si>
    <t>401-04-03-05</t>
  </si>
  <si>
    <t>Koperta z oknem</t>
  </si>
  <si>
    <t>(P24) Pakiet nr 24</t>
  </si>
  <si>
    <t>Fartuch dla pacjenta</t>
  </si>
  <si>
    <t>mies.</t>
  </si>
  <si>
    <t>para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</si>
</sst>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0" xfId="0" applyNumberFormat="1"/>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0" borderId="1" xfId="0" applyBorder="1" applyAlignment="1" applyProtection="1">
      <alignment horizontal="left" vertical="top" wrapText="1"/>
      <protection locked="0"/>
    </xf>
    <xf numFmtId="0" fontId="0" fillId="0" borderId="0" xfId="0" applyAlignment="1">
      <alignment horizontal="centerContinuous"/>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4"/>
  <sheetViews>
    <sheetView topLeftCell="A13" workbookViewId="0">
      <selection activeCell="B6" sqref="B6"/>
    </sheetView>
  </sheetViews>
  <sheetFormatPr defaultRowHeight="15" x14ac:dyDescent="0.25"/>
  <cols>
    <col min="1" max="1" width="4.42578125" customWidth="1"/>
    <col min="2" max="2" width="15.7109375" customWidth="1"/>
    <col min="3" max="3" width="13.42578125" customWidth="1"/>
    <col min="4" max="4" width="61.710937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0</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105" x14ac:dyDescent="0.25">
      <c r="A4" s="7">
        <v>1</v>
      </c>
      <c r="B4" s="11"/>
      <c r="C4" s="7" t="s">
        <v>16</v>
      </c>
      <c r="D4" s="11" t="s">
        <v>17</v>
      </c>
      <c r="E4" s="11"/>
      <c r="F4" s="11"/>
      <c r="G4" s="11"/>
      <c r="H4" s="7" t="s">
        <v>18</v>
      </c>
      <c r="I4" s="7"/>
      <c r="J4" s="9">
        <v>150</v>
      </c>
      <c r="K4" s="9"/>
      <c r="L4" s="8">
        <f t="shared" ref="L4:L13" si="0">ROUND(K4*((100+N4)/100), 2)</f>
        <v>0</v>
      </c>
      <c r="M4" s="8">
        <f t="shared" ref="M4:M13" si="1">J4*K4</f>
        <v>0</v>
      </c>
      <c r="N4" s="10"/>
      <c r="O4" s="8">
        <f t="shared" ref="O4:O13" si="2">J4*L4</f>
        <v>0</v>
      </c>
    </row>
    <row r="5" spans="1:16" ht="315" x14ac:dyDescent="0.25">
      <c r="A5" s="7">
        <v>2</v>
      </c>
      <c r="B5" s="11"/>
      <c r="C5" s="7" t="s">
        <v>19</v>
      </c>
      <c r="D5" s="11" t="s">
        <v>20</v>
      </c>
      <c r="E5" s="11"/>
      <c r="F5" s="11"/>
      <c r="G5" s="11"/>
      <c r="H5" s="7" t="s">
        <v>18</v>
      </c>
      <c r="I5" s="7" t="s">
        <v>21</v>
      </c>
      <c r="J5" s="9">
        <v>100</v>
      </c>
      <c r="K5" s="9"/>
      <c r="L5" s="8">
        <f t="shared" si="0"/>
        <v>0</v>
      </c>
      <c r="M5" s="8">
        <f t="shared" si="1"/>
        <v>0</v>
      </c>
      <c r="N5" s="10"/>
      <c r="O5" s="8">
        <f t="shared" si="2"/>
        <v>0</v>
      </c>
    </row>
    <row r="6" spans="1:16" ht="225" x14ac:dyDescent="0.25">
      <c r="A6" s="7">
        <v>3</v>
      </c>
      <c r="B6" s="11"/>
      <c r="C6" s="7" t="s">
        <v>19</v>
      </c>
      <c r="D6" s="11" t="s">
        <v>22</v>
      </c>
      <c r="E6" s="11"/>
      <c r="F6" s="11"/>
      <c r="G6" s="11"/>
      <c r="H6" s="7" t="s">
        <v>18</v>
      </c>
      <c r="I6" s="7" t="s">
        <v>21</v>
      </c>
      <c r="J6" s="9">
        <v>10</v>
      </c>
      <c r="K6" s="9"/>
      <c r="L6" s="8">
        <f t="shared" si="0"/>
        <v>0</v>
      </c>
      <c r="M6" s="8">
        <f t="shared" si="1"/>
        <v>0</v>
      </c>
      <c r="N6" s="10"/>
      <c r="O6" s="8">
        <f t="shared" si="2"/>
        <v>0</v>
      </c>
    </row>
    <row r="7" spans="1:16" ht="240" x14ac:dyDescent="0.25">
      <c r="A7" s="7">
        <v>4</v>
      </c>
      <c r="B7" s="11"/>
      <c r="C7" s="7" t="s">
        <v>19</v>
      </c>
      <c r="D7" s="11" t="s">
        <v>23</v>
      </c>
      <c r="E7" s="11"/>
      <c r="F7" s="11"/>
      <c r="G7" s="11"/>
      <c r="H7" s="7" t="s">
        <v>18</v>
      </c>
      <c r="I7" s="7">
        <v>1</v>
      </c>
      <c r="J7" s="9">
        <v>250</v>
      </c>
      <c r="K7" s="9"/>
      <c r="L7" s="8">
        <f t="shared" si="0"/>
        <v>0</v>
      </c>
      <c r="M7" s="8">
        <f t="shared" si="1"/>
        <v>0</v>
      </c>
      <c r="N7" s="10"/>
      <c r="O7" s="8">
        <f t="shared" si="2"/>
        <v>0</v>
      </c>
    </row>
    <row r="8" spans="1:16" ht="409.5" x14ac:dyDescent="0.25">
      <c r="A8" s="7">
        <v>5</v>
      </c>
      <c r="B8" s="11"/>
      <c r="C8" s="7" t="s">
        <v>19</v>
      </c>
      <c r="D8" s="11" t="s">
        <v>24</v>
      </c>
      <c r="E8" s="11"/>
      <c r="F8" s="11"/>
      <c r="G8" s="11"/>
      <c r="H8" s="7" t="s">
        <v>18</v>
      </c>
      <c r="I8" s="7">
        <v>1</v>
      </c>
      <c r="J8" s="9">
        <v>1650</v>
      </c>
      <c r="K8" s="9"/>
      <c r="L8" s="8">
        <f t="shared" si="0"/>
        <v>0</v>
      </c>
      <c r="M8" s="8">
        <f t="shared" si="1"/>
        <v>0</v>
      </c>
      <c r="N8" s="10"/>
      <c r="O8" s="8">
        <f t="shared" si="2"/>
        <v>0</v>
      </c>
    </row>
    <row r="9" spans="1:16" ht="409.5" x14ac:dyDescent="0.25">
      <c r="A9" s="7">
        <v>6</v>
      </c>
      <c r="B9" s="11"/>
      <c r="C9" s="7" t="s">
        <v>19</v>
      </c>
      <c r="D9" s="11" t="s">
        <v>25</v>
      </c>
      <c r="E9" s="11"/>
      <c r="F9" s="11"/>
      <c r="G9" s="11"/>
      <c r="H9" s="7" t="s">
        <v>18</v>
      </c>
      <c r="I9" s="7" t="s">
        <v>26</v>
      </c>
      <c r="J9" s="9">
        <v>3200</v>
      </c>
      <c r="K9" s="9"/>
      <c r="L9" s="8">
        <f t="shared" si="0"/>
        <v>0</v>
      </c>
      <c r="M9" s="8">
        <f t="shared" si="1"/>
        <v>0</v>
      </c>
      <c r="N9" s="10"/>
      <c r="O9" s="8">
        <f t="shared" si="2"/>
        <v>0</v>
      </c>
    </row>
    <row r="10" spans="1:16" ht="240" x14ac:dyDescent="0.25">
      <c r="A10" s="7">
        <v>7</v>
      </c>
      <c r="B10" s="11"/>
      <c r="C10" s="7" t="s">
        <v>19</v>
      </c>
      <c r="D10" s="11" t="s">
        <v>27</v>
      </c>
      <c r="E10" s="11"/>
      <c r="F10" s="11"/>
      <c r="G10" s="11"/>
      <c r="H10" s="7" t="s">
        <v>18</v>
      </c>
      <c r="I10" s="7" t="s">
        <v>21</v>
      </c>
      <c r="J10" s="9">
        <v>500</v>
      </c>
      <c r="K10" s="9"/>
      <c r="L10" s="8">
        <f t="shared" si="0"/>
        <v>0</v>
      </c>
      <c r="M10" s="8">
        <f t="shared" si="1"/>
        <v>0</v>
      </c>
      <c r="N10" s="10"/>
      <c r="O10" s="8">
        <f t="shared" si="2"/>
        <v>0</v>
      </c>
    </row>
    <row r="11" spans="1:16" ht="90" x14ac:dyDescent="0.25">
      <c r="A11" s="7">
        <v>8</v>
      </c>
      <c r="B11" s="11"/>
      <c r="C11" s="7" t="s">
        <v>19</v>
      </c>
      <c r="D11" s="11" t="s">
        <v>28</v>
      </c>
      <c r="E11" s="11"/>
      <c r="F11" s="11"/>
      <c r="G11" s="11"/>
      <c r="H11" s="7" t="s">
        <v>18</v>
      </c>
      <c r="I11" s="7" t="s">
        <v>21</v>
      </c>
      <c r="J11" s="9">
        <v>100</v>
      </c>
      <c r="K11" s="9"/>
      <c r="L11" s="8">
        <f t="shared" si="0"/>
        <v>0</v>
      </c>
      <c r="M11" s="8">
        <f t="shared" si="1"/>
        <v>0</v>
      </c>
      <c r="N11" s="10"/>
      <c r="O11" s="8">
        <f t="shared" si="2"/>
        <v>0</v>
      </c>
    </row>
    <row r="12" spans="1:16" ht="90" x14ac:dyDescent="0.25">
      <c r="A12" s="7">
        <v>9</v>
      </c>
      <c r="B12" s="11"/>
      <c r="C12" s="7" t="s">
        <v>19</v>
      </c>
      <c r="D12" s="11" t="s">
        <v>29</v>
      </c>
      <c r="E12" s="11"/>
      <c r="F12" s="11"/>
      <c r="G12" s="11"/>
      <c r="H12" s="7" t="s">
        <v>18</v>
      </c>
      <c r="I12" s="7" t="s">
        <v>21</v>
      </c>
      <c r="J12" s="9">
        <v>500</v>
      </c>
      <c r="K12" s="9"/>
      <c r="L12" s="8">
        <f t="shared" si="0"/>
        <v>0</v>
      </c>
      <c r="M12" s="8">
        <f t="shared" si="1"/>
        <v>0</v>
      </c>
      <c r="N12" s="10"/>
      <c r="O12" s="8">
        <f t="shared" si="2"/>
        <v>0</v>
      </c>
    </row>
    <row r="13" spans="1:16" ht="90" x14ac:dyDescent="0.25">
      <c r="A13" s="7">
        <v>10</v>
      </c>
      <c r="B13" s="11"/>
      <c r="C13" s="7" t="s">
        <v>19</v>
      </c>
      <c r="D13" s="11" t="s">
        <v>30</v>
      </c>
      <c r="E13" s="11"/>
      <c r="F13" s="11"/>
      <c r="G13" s="11"/>
      <c r="H13" s="7" t="s">
        <v>18</v>
      </c>
      <c r="I13" s="7" t="s">
        <v>21</v>
      </c>
      <c r="J13" s="9">
        <v>500</v>
      </c>
      <c r="K13" s="9"/>
      <c r="L13" s="8">
        <f t="shared" si="0"/>
        <v>0</v>
      </c>
      <c r="M13" s="8">
        <f t="shared" si="1"/>
        <v>0</v>
      </c>
      <c r="N13" s="10"/>
      <c r="O13" s="8">
        <f t="shared" si="2"/>
        <v>0</v>
      </c>
    </row>
    <row r="14" spans="1:16" x14ac:dyDescent="0.25">
      <c r="I14" t="s">
        <v>31</v>
      </c>
      <c r="J14" s="8"/>
      <c r="K14" s="8"/>
      <c r="L14" s="8"/>
      <c r="M14" s="8">
        <f>SUM(M4:M13)</f>
        <v>0</v>
      </c>
      <c r="N14" s="8"/>
      <c r="O14" s="8">
        <f>SUM(O4:O13)</f>
        <v>0</v>
      </c>
      <c r="P14" s="12"/>
    </row>
  </sheetData>
  <pageMargins left="0.7" right="0.7" top="0.75" bottom="0.75" header="0.3" footer="0.3"/>
  <pageSetup paperSize="9" fitToHeight="0"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7"/>
  <sheetViews>
    <sheetView topLeftCell="A5" zoomScale="85" zoomScaleNormal="85" workbookViewId="0">
      <selection activeCell="B6" sqref="B6"/>
    </sheetView>
  </sheetViews>
  <sheetFormatPr defaultRowHeight="15" x14ac:dyDescent="0.25"/>
  <cols>
    <col min="1" max="1" width="4.42578125" customWidth="1"/>
    <col min="2" max="2" width="15.7109375" customWidth="1"/>
    <col min="3" max="3" width="13.42578125" customWidth="1"/>
    <col min="4" max="4" width="65.1406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78</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176.25" customHeight="1" x14ac:dyDescent="0.25">
      <c r="A4" s="7">
        <v>44</v>
      </c>
      <c r="B4" s="11"/>
      <c r="C4" s="7" t="s">
        <v>19</v>
      </c>
      <c r="D4" s="11" t="s">
        <v>79</v>
      </c>
      <c r="E4" s="11"/>
      <c r="F4" s="11"/>
      <c r="G4" s="11"/>
      <c r="H4" s="7" t="s">
        <v>18</v>
      </c>
      <c r="I4" s="7">
        <v>1</v>
      </c>
      <c r="J4" s="9">
        <v>40</v>
      </c>
      <c r="K4" s="9"/>
      <c r="L4" s="8">
        <f>ROUND(K4*((100+N4)/100), 2)</f>
        <v>0</v>
      </c>
      <c r="M4" s="8">
        <f>J4*K4</f>
        <v>0</v>
      </c>
      <c r="N4" s="10"/>
      <c r="O4" s="8">
        <f>J4*L4</f>
        <v>0</v>
      </c>
    </row>
    <row r="5" spans="1:16" ht="330" x14ac:dyDescent="0.25">
      <c r="A5" s="7">
        <v>45</v>
      </c>
      <c r="B5" s="11"/>
      <c r="C5" s="7" t="s">
        <v>19</v>
      </c>
      <c r="D5" s="11" t="s">
        <v>80</v>
      </c>
      <c r="E5" s="11"/>
      <c r="F5" s="11"/>
      <c r="G5" s="11"/>
      <c r="H5" s="7" t="s">
        <v>81</v>
      </c>
      <c r="I5" s="7">
        <v>1</v>
      </c>
      <c r="J5" s="9">
        <v>12</v>
      </c>
      <c r="K5" s="9"/>
      <c r="L5" s="8">
        <f>ROUND(K5*((100+N5)/100), 2)</f>
        <v>0</v>
      </c>
      <c r="M5" s="8">
        <f>J5*K5</f>
        <v>0</v>
      </c>
      <c r="N5" s="10"/>
      <c r="O5" s="8">
        <f>J5*L5</f>
        <v>0</v>
      </c>
    </row>
    <row r="6" spans="1:16" ht="120" x14ac:dyDescent="0.25">
      <c r="A6" s="7">
        <v>46</v>
      </c>
      <c r="B6" s="11"/>
      <c r="C6" s="7" t="s">
        <v>16</v>
      </c>
      <c r="D6" s="11" t="s">
        <v>82</v>
      </c>
      <c r="E6" s="11"/>
      <c r="F6" s="11"/>
      <c r="G6" s="11"/>
      <c r="H6" s="7" t="s">
        <v>18</v>
      </c>
      <c r="I6" s="7"/>
      <c r="J6" s="9">
        <v>150</v>
      </c>
      <c r="K6" s="9"/>
      <c r="L6" s="8">
        <f>ROUND(K6*((100+N6)/100), 2)</f>
        <v>0</v>
      </c>
      <c r="M6" s="8">
        <f>J6*K6</f>
        <v>0</v>
      </c>
      <c r="N6" s="10"/>
      <c r="O6" s="8">
        <f>J6*L6</f>
        <v>0</v>
      </c>
    </row>
    <row r="7" spans="1:16" x14ac:dyDescent="0.25">
      <c r="I7" t="s">
        <v>31</v>
      </c>
      <c r="J7" s="8"/>
      <c r="K7" s="8"/>
      <c r="L7" s="8"/>
      <c r="M7" s="8">
        <f>SUM(M4:M6)</f>
        <v>0</v>
      </c>
      <c r="N7" s="8"/>
      <c r="O7" s="8">
        <f>SUM(O4:O6)</f>
        <v>0</v>
      </c>
      <c r="P7" s="12"/>
    </row>
  </sheetData>
  <pageMargins left="0.7" right="0.7" top="0.75" bottom="0.75" header="0.3" footer="0.3"/>
  <pageSetup paperSize="9"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8"/>
  <sheetViews>
    <sheetView topLeftCell="A7" workbookViewId="0">
      <selection activeCell="B6" sqref="B6"/>
    </sheetView>
  </sheetViews>
  <sheetFormatPr defaultRowHeight="15" x14ac:dyDescent="0.25"/>
  <cols>
    <col min="1" max="1" width="4.42578125" customWidth="1"/>
    <col min="2" max="2" width="15.7109375" customWidth="1"/>
    <col min="3" max="3" width="13.42578125" customWidth="1"/>
    <col min="4" max="4" width="60.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83</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105" x14ac:dyDescent="0.25">
      <c r="A4" s="7">
        <v>47</v>
      </c>
      <c r="B4" s="11"/>
      <c r="C4" s="7" t="s">
        <v>16</v>
      </c>
      <c r="D4" s="11" t="s">
        <v>84</v>
      </c>
      <c r="E4" s="11"/>
      <c r="F4" s="11"/>
      <c r="G4" s="11"/>
      <c r="H4" s="7" t="s">
        <v>18</v>
      </c>
      <c r="I4" s="7"/>
      <c r="J4" s="9">
        <v>10</v>
      </c>
      <c r="K4" s="9"/>
      <c r="L4" s="8">
        <f>ROUND(K4*((100+N4)/100), 2)</f>
        <v>0</v>
      </c>
      <c r="M4" s="8">
        <f>J4*K4</f>
        <v>0</v>
      </c>
      <c r="N4" s="10"/>
      <c r="O4" s="8">
        <f>J4*L4</f>
        <v>0</v>
      </c>
    </row>
    <row r="5" spans="1:16" ht="195" x14ac:dyDescent="0.25">
      <c r="A5" s="7">
        <v>48</v>
      </c>
      <c r="B5" s="11"/>
      <c r="C5" s="7" t="s">
        <v>19</v>
      </c>
      <c r="D5" s="11" t="s">
        <v>85</v>
      </c>
      <c r="E5" s="11"/>
      <c r="F5" s="11"/>
      <c r="G5" s="11"/>
      <c r="H5" s="7" t="s">
        <v>18</v>
      </c>
      <c r="I5" s="7"/>
      <c r="J5" s="9">
        <v>400</v>
      </c>
      <c r="K5" s="9"/>
      <c r="L5" s="8">
        <f>ROUND(K5*((100+N5)/100), 2)</f>
        <v>0</v>
      </c>
      <c r="M5" s="8">
        <f>J5*K5</f>
        <v>0</v>
      </c>
      <c r="N5" s="10"/>
      <c r="O5" s="8">
        <f>J5*L5</f>
        <v>0</v>
      </c>
    </row>
    <row r="6" spans="1:16" ht="195" x14ac:dyDescent="0.25">
      <c r="A6" s="7">
        <v>49</v>
      </c>
      <c r="B6" s="11"/>
      <c r="C6" s="7" t="s">
        <v>19</v>
      </c>
      <c r="D6" s="11" t="s">
        <v>86</v>
      </c>
      <c r="E6" s="11"/>
      <c r="F6" s="11"/>
      <c r="G6" s="11"/>
      <c r="H6" s="7" t="s">
        <v>18</v>
      </c>
      <c r="I6" s="7"/>
      <c r="J6" s="9">
        <v>200</v>
      </c>
      <c r="K6" s="9"/>
      <c r="L6" s="8">
        <f>ROUND(K6*((100+N6)/100), 2)</f>
        <v>0</v>
      </c>
      <c r="M6" s="8">
        <f>J6*K6</f>
        <v>0</v>
      </c>
      <c r="N6" s="10"/>
      <c r="O6" s="8">
        <f>J6*L6</f>
        <v>0</v>
      </c>
    </row>
    <row r="7" spans="1:16" ht="300" x14ac:dyDescent="0.25">
      <c r="A7" s="7">
        <v>50</v>
      </c>
      <c r="B7" s="11"/>
      <c r="C7" s="7" t="s">
        <v>19</v>
      </c>
      <c r="D7" s="11" t="s">
        <v>87</v>
      </c>
      <c r="E7" s="11"/>
      <c r="F7" s="11"/>
      <c r="G7" s="11"/>
      <c r="H7" s="7" t="s">
        <v>18</v>
      </c>
      <c r="I7" s="7"/>
      <c r="J7" s="9">
        <v>2500</v>
      </c>
      <c r="K7" s="9"/>
      <c r="L7" s="8">
        <f>ROUND(K7*((100+N7)/100), 2)</f>
        <v>0</v>
      </c>
      <c r="M7" s="8">
        <f>J7*K7</f>
        <v>0</v>
      </c>
      <c r="N7" s="10"/>
      <c r="O7" s="8">
        <f>J7*L7</f>
        <v>0</v>
      </c>
    </row>
    <row r="8" spans="1:16" x14ac:dyDescent="0.25">
      <c r="I8" t="s">
        <v>31</v>
      </c>
      <c r="J8" s="8"/>
      <c r="K8" s="8"/>
      <c r="L8" s="8"/>
      <c r="M8" s="8">
        <f>SUM(M4:M7)</f>
        <v>0</v>
      </c>
      <c r="N8" s="8"/>
      <c r="O8" s="8">
        <f>SUM(O4:O7)</f>
        <v>0</v>
      </c>
      <c r="P8" s="12"/>
    </row>
  </sheetData>
  <pageMargins left="0.7" right="0.7" top="0.75" bottom="0.75" header="0.3" footer="0.3"/>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9"/>
  <sheetViews>
    <sheetView topLeftCell="A7" workbookViewId="0">
      <selection activeCell="B6" sqref="B6"/>
    </sheetView>
  </sheetViews>
  <sheetFormatPr defaultRowHeight="15" x14ac:dyDescent="0.25"/>
  <cols>
    <col min="1" max="1" width="4.42578125" customWidth="1"/>
    <col min="2" max="2" width="15.7109375" customWidth="1"/>
    <col min="3" max="3" width="13.42578125" customWidth="1"/>
    <col min="4" max="4" width="6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88</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409.5" x14ac:dyDescent="0.25">
      <c r="A4" s="7">
        <v>51</v>
      </c>
      <c r="B4" s="11"/>
      <c r="C4" s="7" t="s">
        <v>19</v>
      </c>
      <c r="D4" s="11" t="s">
        <v>89</v>
      </c>
      <c r="E4" s="11"/>
      <c r="F4" s="11"/>
      <c r="G4" s="11"/>
      <c r="H4" s="7" t="s">
        <v>18</v>
      </c>
      <c r="I4" s="7">
        <v>1</v>
      </c>
      <c r="J4" s="9">
        <v>10</v>
      </c>
      <c r="K4" s="9"/>
      <c r="L4" s="8">
        <f>ROUND(K4*((100+N4)/100), 2)</f>
        <v>0</v>
      </c>
      <c r="M4" s="8">
        <f>J4*K4</f>
        <v>0</v>
      </c>
      <c r="N4" s="10"/>
      <c r="O4" s="8">
        <f>J4*L4</f>
        <v>0</v>
      </c>
    </row>
    <row r="5" spans="1:16" ht="270" x14ac:dyDescent="0.25">
      <c r="A5" s="7">
        <v>52</v>
      </c>
      <c r="B5" s="11"/>
      <c r="C5" s="7" t="s">
        <v>19</v>
      </c>
      <c r="D5" s="11" t="s">
        <v>90</v>
      </c>
      <c r="E5" s="11"/>
      <c r="F5" s="11"/>
      <c r="G5" s="11"/>
      <c r="H5" s="7" t="s">
        <v>18</v>
      </c>
      <c r="I5" s="7">
        <v>1</v>
      </c>
      <c r="J5" s="9">
        <v>10</v>
      </c>
      <c r="K5" s="9"/>
      <c r="L5" s="8">
        <f>ROUND(K5*((100+N5)/100), 2)</f>
        <v>0</v>
      </c>
      <c r="M5" s="8">
        <f>J5*K5</f>
        <v>0</v>
      </c>
      <c r="N5" s="10"/>
      <c r="O5" s="8">
        <f>J5*L5</f>
        <v>0</v>
      </c>
    </row>
    <row r="6" spans="1:16" ht="285" x14ac:dyDescent="0.25">
      <c r="A6" s="7">
        <v>53</v>
      </c>
      <c r="B6" s="11"/>
      <c r="C6" s="7" t="s">
        <v>19</v>
      </c>
      <c r="D6" s="11" t="s">
        <v>91</v>
      </c>
      <c r="E6" s="11"/>
      <c r="F6" s="11"/>
      <c r="G6" s="11"/>
      <c r="H6" s="7" t="s">
        <v>18</v>
      </c>
      <c r="I6" s="7">
        <v>1</v>
      </c>
      <c r="J6" s="9">
        <v>200</v>
      </c>
      <c r="K6" s="9"/>
      <c r="L6" s="8">
        <f>ROUND(K6*((100+N6)/100), 2)</f>
        <v>0</v>
      </c>
      <c r="M6" s="8">
        <f>J6*K6</f>
        <v>0</v>
      </c>
      <c r="N6" s="10"/>
      <c r="O6" s="8">
        <f>J6*L6</f>
        <v>0</v>
      </c>
    </row>
    <row r="7" spans="1:16" ht="244.5" customHeight="1" x14ac:dyDescent="0.25">
      <c r="A7" s="7">
        <v>54</v>
      </c>
      <c r="B7" s="11"/>
      <c r="C7" s="7" t="s">
        <v>19</v>
      </c>
      <c r="D7" s="11" t="s">
        <v>92</v>
      </c>
      <c r="E7" s="11"/>
      <c r="F7" s="11"/>
      <c r="G7" s="11"/>
      <c r="H7" s="7" t="s">
        <v>18</v>
      </c>
      <c r="I7" s="7">
        <v>1</v>
      </c>
      <c r="J7" s="9">
        <v>100</v>
      </c>
      <c r="K7" s="9"/>
      <c r="L7" s="8">
        <f>ROUND(K7*((100+N7)/100), 2)</f>
        <v>0</v>
      </c>
      <c r="M7" s="8">
        <f>J7*K7</f>
        <v>0</v>
      </c>
      <c r="N7" s="10"/>
      <c r="O7" s="8">
        <f>J7*L7</f>
        <v>0</v>
      </c>
    </row>
    <row r="8" spans="1:16" ht="195" x14ac:dyDescent="0.25">
      <c r="A8" s="7">
        <v>55</v>
      </c>
      <c r="B8" s="11"/>
      <c r="C8" s="7" t="s">
        <v>16</v>
      </c>
      <c r="D8" s="11" t="s">
        <v>93</v>
      </c>
      <c r="E8" s="11"/>
      <c r="F8" s="11"/>
      <c r="G8" s="11"/>
      <c r="H8" s="7" t="s">
        <v>18</v>
      </c>
      <c r="I8" s="7"/>
      <c r="J8" s="9">
        <v>2500</v>
      </c>
      <c r="K8" s="9"/>
      <c r="L8" s="8">
        <f>ROUND(K8*((100+N8)/100), 2)</f>
        <v>0</v>
      </c>
      <c r="M8" s="8">
        <f>J8*K8</f>
        <v>0</v>
      </c>
      <c r="N8" s="10"/>
      <c r="O8" s="8">
        <f>J8*L8</f>
        <v>0</v>
      </c>
    </row>
    <row r="9" spans="1:16" x14ac:dyDescent="0.25">
      <c r="I9" t="s">
        <v>31</v>
      </c>
      <c r="J9" s="8"/>
      <c r="K9" s="8"/>
      <c r="L9" s="8"/>
      <c r="M9" s="8">
        <f>SUM(M4:M8)</f>
        <v>0</v>
      </c>
      <c r="N9" s="8"/>
      <c r="O9" s="8">
        <f>SUM(O4:O8)</f>
        <v>0</v>
      </c>
      <c r="P9" s="12"/>
    </row>
  </sheetData>
  <pageMargins left="0.7" right="0.7" top="0.75" bottom="0.75" header="0.3" footer="0.3"/>
  <pageSetup paperSize="9"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9"/>
  <sheetViews>
    <sheetView topLeftCell="A10" workbookViewId="0">
      <selection activeCell="B6" sqref="B6"/>
    </sheetView>
  </sheetViews>
  <sheetFormatPr defaultRowHeight="15" x14ac:dyDescent="0.25"/>
  <cols>
    <col min="1" max="1" width="4.42578125" customWidth="1"/>
    <col min="2" max="2" width="15.7109375" customWidth="1"/>
    <col min="3" max="3" width="13.42578125" customWidth="1"/>
    <col min="4" max="4" width="65.285156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94</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270" x14ac:dyDescent="0.25">
      <c r="A4" s="7">
        <v>56</v>
      </c>
      <c r="B4" s="11"/>
      <c r="C4" s="7" t="s">
        <v>16</v>
      </c>
      <c r="D4" s="11" t="s">
        <v>95</v>
      </c>
      <c r="E4" s="11"/>
      <c r="F4" s="11"/>
      <c r="G4" s="11"/>
      <c r="H4" s="7" t="s">
        <v>18</v>
      </c>
      <c r="I4" s="7"/>
      <c r="J4" s="9">
        <v>1200</v>
      </c>
      <c r="K4" s="9"/>
      <c r="L4" s="8">
        <f>ROUND(K4*((100+N4)/100), 2)</f>
        <v>0</v>
      </c>
      <c r="M4" s="8">
        <f>J4*K4</f>
        <v>0</v>
      </c>
      <c r="N4" s="10"/>
      <c r="O4" s="8">
        <f>J4*L4</f>
        <v>0</v>
      </c>
    </row>
    <row r="5" spans="1:16" ht="330" x14ac:dyDescent="0.25">
      <c r="A5" s="7">
        <v>57</v>
      </c>
      <c r="B5" s="11"/>
      <c r="C5" s="7" t="s">
        <v>19</v>
      </c>
      <c r="D5" s="11" t="s">
        <v>96</v>
      </c>
      <c r="E5" s="11"/>
      <c r="F5" s="11"/>
      <c r="G5" s="11"/>
      <c r="H5" s="7" t="s">
        <v>18</v>
      </c>
      <c r="I5" s="7">
        <v>1</v>
      </c>
      <c r="J5" s="9">
        <v>750</v>
      </c>
      <c r="K5" s="9"/>
      <c r="L5" s="8">
        <f>ROUND(K5*((100+N5)/100), 2)</f>
        <v>0</v>
      </c>
      <c r="M5" s="8">
        <f>J5*K5</f>
        <v>0</v>
      </c>
      <c r="N5" s="10"/>
      <c r="O5" s="8">
        <f>J5*L5</f>
        <v>0</v>
      </c>
    </row>
    <row r="6" spans="1:16" ht="300" x14ac:dyDescent="0.25">
      <c r="A6" s="7">
        <v>58</v>
      </c>
      <c r="B6" s="11"/>
      <c r="C6" s="7" t="s">
        <v>19</v>
      </c>
      <c r="D6" s="11" t="s">
        <v>97</v>
      </c>
      <c r="E6" s="11"/>
      <c r="F6" s="11"/>
      <c r="G6" s="11"/>
      <c r="H6" s="7" t="s">
        <v>18</v>
      </c>
      <c r="I6" s="7">
        <v>1</v>
      </c>
      <c r="J6" s="9">
        <v>100</v>
      </c>
      <c r="K6" s="9"/>
      <c r="L6" s="8">
        <f>ROUND(K6*((100+N6)/100), 2)</f>
        <v>0</v>
      </c>
      <c r="M6" s="8">
        <f>J6*K6</f>
        <v>0</v>
      </c>
      <c r="N6" s="10"/>
      <c r="O6" s="8">
        <f>J6*L6</f>
        <v>0</v>
      </c>
    </row>
    <row r="7" spans="1:16" ht="360" x14ac:dyDescent="0.25">
      <c r="A7" s="7">
        <v>59</v>
      </c>
      <c r="B7" s="11"/>
      <c r="C7" s="7" t="s">
        <v>19</v>
      </c>
      <c r="D7" s="11" t="s">
        <v>98</v>
      </c>
      <c r="E7" s="11"/>
      <c r="F7" s="11"/>
      <c r="G7" s="11"/>
      <c r="H7" s="7" t="s">
        <v>18</v>
      </c>
      <c r="I7" s="7">
        <v>1</v>
      </c>
      <c r="J7" s="9">
        <v>800</v>
      </c>
      <c r="K7" s="9"/>
      <c r="L7" s="8">
        <f>ROUND(K7*((100+N7)/100), 2)</f>
        <v>0</v>
      </c>
      <c r="M7" s="8">
        <f>J7*K7</f>
        <v>0</v>
      </c>
      <c r="N7" s="10"/>
      <c r="O7" s="8">
        <f>J7*L7</f>
        <v>0</v>
      </c>
    </row>
    <row r="8" spans="1:16" ht="285" x14ac:dyDescent="0.25">
      <c r="A8" s="7">
        <v>60</v>
      </c>
      <c r="B8" s="11"/>
      <c r="C8" s="7" t="s">
        <v>19</v>
      </c>
      <c r="D8" s="11" t="s">
        <v>99</v>
      </c>
      <c r="E8" s="11"/>
      <c r="F8" s="11"/>
      <c r="G8" s="11"/>
      <c r="H8" s="7" t="s">
        <v>18</v>
      </c>
      <c r="I8" s="7">
        <v>1</v>
      </c>
      <c r="J8" s="9">
        <v>200</v>
      </c>
      <c r="K8" s="9"/>
      <c r="L8" s="8">
        <f>ROUND(K8*((100+N8)/100), 2)</f>
        <v>0</v>
      </c>
      <c r="M8" s="8">
        <f>J8*K8</f>
        <v>0</v>
      </c>
      <c r="N8" s="10"/>
      <c r="O8" s="8">
        <f>J8*L8</f>
        <v>0</v>
      </c>
    </row>
    <row r="9" spans="1:16" x14ac:dyDescent="0.25">
      <c r="I9" t="s">
        <v>31</v>
      </c>
      <c r="J9" s="8"/>
      <c r="K9" s="8"/>
      <c r="L9" s="8"/>
      <c r="M9" s="8">
        <f>SUM(M4:M8)</f>
        <v>0</v>
      </c>
      <c r="N9" s="8"/>
      <c r="O9" s="8">
        <f>SUM(O4:O8)</f>
        <v>0</v>
      </c>
      <c r="P9" s="12"/>
    </row>
  </sheetData>
  <pageMargins left="0.7" right="0.7" top="0.75" bottom="0.75" header="0.3" footer="0.3"/>
  <pageSetup paperSize="9"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5"/>
  <sheetViews>
    <sheetView workbookViewId="0">
      <selection activeCell="B6" sqref="B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100</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30" x14ac:dyDescent="0.25">
      <c r="A4" s="7">
        <v>61</v>
      </c>
      <c r="B4" s="11"/>
      <c r="C4" s="7" t="s">
        <v>19</v>
      </c>
      <c r="D4" s="11" t="s">
        <v>101</v>
      </c>
      <c r="E4" s="11"/>
      <c r="F4" s="11"/>
      <c r="G4" s="11"/>
      <c r="H4" s="7" t="s">
        <v>18</v>
      </c>
      <c r="I4" s="7" t="s">
        <v>21</v>
      </c>
      <c r="J4" s="9">
        <v>10</v>
      </c>
      <c r="K4" s="9"/>
      <c r="L4" s="8">
        <f>ROUND(K4*((100+N4)/100), 2)</f>
        <v>0</v>
      </c>
      <c r="M4" s="8">
        <f>J4*K4</f>
        <v>0</v>
      </c>
      <c r="N4" s="10"/>
      <c r="O4" s="8">
        <f>J4*L4</f>
        <v>0</v>
      </c>
    </row>
    <row r="5" spans="1:16" x14ac:dyDescent="0.25">
      <c r="I5" t="s">
        <v>31</v>
      </c>
      <c r="J5" s="8"/>
      <c r="K5" s="8"/>
      <c r="L5" s="8"/>
      <c r="M5" s="8">
        <f>SUM(M4:M4)</f>
        <v>0</v>
      </c>
      <c r="N5" s="8"/>
      <c r="O5" s="8">
        <f>SUM(O4:O4)</f>
        <v>0</v>
      </c>
      <c r="P5" s="12"/>
    </row>
  </sheetData>
  <pageMargins left="0.7" right="0.7" top="0.75" bottom="0.75" header="0.3" footer="0.3"/>
  <pageSetup paperSize="9"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8"/>
  <sheetViews>
    <sheetView workbookViewId="0">
      <selection activeCell="E7" sqref="E7"/>
    </sheetView>
  </sheetViews>
  <sheetFormatPr defaultRowHeight="15" x14ac:dyDescent="0.25"/>
  <cols>
    <col min="1" max="1" width="4.42578125" customWidth="1"/>
    <col min="2" max="2" width="15.7109375" customWidth="1"/>
    <col min="3" max="3" width="13.42578125" customWidth="1"/>
    <col min="4" max="4" width="64.285156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102</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165" x14ac:dyDescent="0.25">
      <c r="A4" s="7">
        <v>62</v>
      </c>
      <c r="B4" s="11"/>
      <c r="C4" s="7" t="s">
        <v>19</v>
      </c>
      <c r="D4" s="11" t="s">
        <v>103</v>
      </c>
      <c r="E4" s="11"/>
      <c r="F4" s="11"/>
      <c r="G4" s="11"/>
      <c r="H4" s="7" t="s">
        <v>18</v>
      </c>
      <c r="I4" s="7">
        <v>1</v>
      </c>
      <c r="J4" s="9">
        <v>100</v>
      </c>
      <c r="K4" s="9"/>
      <c r="L4" s="8">
        <f>ROUND(K4*((100+N4)/100), 2)</f>
        <v>0</v>
      </c>
      <c r="M4" s="8">
        <f>J4*K4</f>
        <v>0</v>
      </c>
      <c r="N4" s="10"/>
      <c r="O4" s="8">
        <f>J4*L4</f>
        <v>0</v>
      </c>
    </row>
    <row r="5" spans="1:16" ht="49.5" customHeight="1" x14ac:dyDescent="0.25">
      <c r="A5" s="7">
        <v>63</v>
      </c>
      <c r="B5" s="11"/>
      <c r="C5" s="7" t="s">
        <v>19</v>
      </c>
      <c r="D5" s="11" t="s">
        <v>104</v>
      </c>
      <c r="E5" s="11"/>
      <c r="F5" s="11"/>
      <c r="G5" s="11"/>
      <c r="H5" s="7" t="s">
        <v>18</v>
      </c>
      <c r="I5" s="7">
        <v>1</v>
      </c>
      <c r="J5" s="9">
        <v>5</v>
      </c>
      <c r="K5" s="9"/>
      <c r="L5" s="8">
        <f>ROUND(K5*((100+N5)/100), 2)</f>
        <v>0</v>
      </c>
      <c r="M5" s="8">
        <f>J5*K5</f>
        <v>0</v>
      </c>
      <c r="N5" s="10"/>
      <c r="O5" s="8">
        <f>J5*L5</f>
        <v>0</v>
      </c>
    </row>
    <row r="6" spans="1:16" ht="45" x14ac:dyDescent="0.25">
      <c r="A6" s="7">
        <v>64</v>
      </c>
      <c r="B6" s="11"/>
      <c r="C6" s="7" t="s">
        <v>19</v>
      </c>
      <c r="D6" s="11" t="s">
        <v>105</v>
      </c>
      <c r="E6" s="11"/>
      <c r="F6" s="11"/>
      <c r="G6" s="11"/>
      <c r="H6" s="7" t="s">
        <v>18</v>
      </c>
      <c r="I6" s="7">
        <v>1</v>
      </c>
      <c r="J6" s="9">
        <v>5</v>
      </c>
      <c r="K6" s="9"/>
      <c r="L6" s="8">
        <f>ROUND(K6*((100+N6)/100), 2)</f>
        <v>0</v>
      </c>
      <c r="M6" s="8">
        <f>J6*K6</f>
        <v>0</v>
      </c>
      <c r="N6" s="10"/>
      <c r="O6" s="8">
        <f>J6*L6</f>
        <v>0</v>
      </c>
    </row>
    <row r="7" spans="1:16" ht="255" x14ac:dyDescent="0.25">
      <c r="A7" s="7">
        <v>65</v>
      </c>
      <c r="B7" s="11"/>
      <c r="C7" s="7" t="s">
        <v>16</v>
      </c>
      <c r="D7" s="11" t="s">
        <v>106</v>
      </c>
      <c r="E7" s="11"/>
      <c r="F7" s="11"/>
      <c r="G7" s="11"/>
      <c r="H7" s="7" t="s">
        <v>18</v>
      </c>
      <c r="I7" s="7"/>
      <c r="J7" s="9">
        <v>10</v>
      </c>
      <c r="K7" s="9"/>
      <c r="L7" s="8">
        <f>ROUND(K7*((100+N7)/100), 2)</f>
        <v>0</v>
      </c>
      <c r="M7" s="8">
        <f>J7*K7</f>
        <v>0</v>
      </c>
      <c r="N7" s="10"/>
      <c r="O7" s="8">
        <f>J7*L7</f>
        <v>0</v>
      </c>
    </row>
    <row r="8" spans="1:16" x14ac:dyDescent="0.25">
      <c r="I8" t="s">
        <v>31</v>
      </c>
      <c r="J8" s="8"/>
      <c r="K8" s="8"/>
      <c r="L8" s="8"/>
      <c r="M8" s="8">
        <f>SUM(M4:M7)</f>
        <v>0</v>
      </c>
      <c r="N8" s="8"/>
      <c r="O8" s="8">
        <f>SUM(O4:O7)</f>
        <v>0</v>
      </c>
      <c r="P8" s="12"/>
    </row>
  </sheetData>
  <pageMargins left="0.7" right="0.7" top="0.75" bottom="0.75" header="0.3" footer="0.3"/>
  <pageSetup paperSize="9" fitToHeight="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13"/>
  <sheetViews>
    <sheetView topLeftCell="A10" workbookViewId="0">
      <selection activeCell="B6" sqref="B6"/>
    </sheetView>
  </sheetViews>
  <sheetFormatPr defaultRowHeight="15" x14ac:dyDescent="0.25"/>
  <cols>
    <col min="1" max="1" width="4.42578125" customWidth="1"/>
    <col min="2" max="2" width="15.7109375" customWidth="1"/>
    <col min="3" max="3" width="13.42578125" customWidth="1"/>
    <col min="4" max="4" width="62.710937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107</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187.5" customHeight="1" x14ac:dyDescent="0.25">
      <c r="A4" s="7">
        <v>66</v>
      </c>
      <c r="B4" s="11"/>
      <c r="C4" s="7" t="s">
        <v>19</v>
      </c>
      <c r="D4" s="11" t="s">
        <v>108</v>
      </c>
      <c r="E4" s="11"/>
      <c r="F4" s="11"/>
      <c r="G4" s="11"/>
      <c r="H4" s="7" t="s">
        <v>18</v>
      </c>
      <c r="I4" s="7"/>
      <c r="J4" s="9">
        <v>50</v>
      </c>
      <c r="K4" s="9"/>
      <c r="L4" s="8">
        <f t="shared" ref="L4:L12" si="0">ROUND(K4*((100+N4)/100), 2)</f>
        <v>0</v>
      </c>
      <c r="M4" s="8">
        <f t="shared" ref="M4:M12" si="1">J4*K4</f>
        <v>0</v>
      </c>
      <c r="N4" s="10"/>
      <c r="O4" s="8">
        <f t="shared" ref="O4:O12" si="2">J4*L4</f>
        <v>0</v>
      </c>
    </row>
    <row r="5" spans="1:16" ht="255" x14ac:dyDescent="0.25">
      <c r="A5" s="7">
        <v>67</v>
      </c>
      <c r="B5" s="11"/>
      <c r="C5" s="7" t="s">
        <v>19</v>
      </c>
      <c r="D5" s="11" t="s">
        <v>109</v>
      </c>
      <c r="E5" s="11"/>
      <c r="F5" s="11"/>
      <c r="G5" s="11"/>
      <c r="H5" s="7" t="s">
        <v>18</v>
      </c>
      <c r="I5" s="7"/>
      <c r="J5" s="9">
        <v>800</v>
      </c>
      <c r="K5" s="9"/>
      <c r="L5" s="8">
        <f t="shared" si="0"/>
        <v>0</v>
      </c>
      <c r="M5" s="8">
        <f t="shared" si="1"/>
        <v>0</v>
      </c>
      <c r="N5" s="10"/>
      <c r="O5" s="8">
        <f t="shared" si="2"/>
        <v>0</v>
      </c>
    </row>
    <row r="6" spans="1:16" ht="150" x14ac:dyDescent="0.25">
      <c r="A6" s="7">
        <v>68</v>
      </c>
      <c r="B6" s="11"/>
      <c r="C6" s="7" t="s">
        <v>19</v>
      </c>
      <c r="D6" s="11" t="s">
        <v>110</v>
      </c>
      <c r="E6" s="11"/>
      <c r="F6" s="11"/>
      <c r="G6" s="11"/>
      <c r="H6" s="7" t="s">
        <v>18</v>
      </c>
      <c r="I6" s="7"/>
      <c r="J6" s="9">
        <v>10</v>
      </c>
      <c r="K6" s="9"/>
      <c r="L6" s="8">
        <f t="shared" si="0"/>
        <v>0</v>
      </c>
      <c r="M6" s="8">
        <f t="shared" si="1"/>
        <v>0</v>
      </c>
      <c r="N6" s="10"/>
      <c r="O6" s="8">
        <f t="shared" si="2"/>
        <v>0</v>
      </c>
    </row>
    <row r="7" spans="1:16" ht="409.5" x14ac:dyDescent="0.25">
      <c r="A7" s="7">
        <v>69</v>
      </c>
      <c r="B7" s="11"/>
      <c r="C7" s="7" t="s">
        <v>19</v>
      </c>
      <c r="D7" s="11" t="s">
        <v>111</v>
      </c>
      <c r="E7" s="11"/>
      <c r="F7" s="11"/>
      <c r="G7" s="11"/>
      <c r="H7" s="7" t="s">
        <v>18</v>
      </c>
      <c r="I7" s="7"/>
      <c r="J7" s="9">
        <v>750</v>
      </c>
      <c r="K7" s="9"/>
      <c r="L7" s="8">
        <f t="shared" si="0"/>
        <v>0</v>
      </c>
      <c r="M7" s="8">
        <f t="shared" si="1"/>
        <v>0</v>
      </c>
      <c r="N7" s="10"/>
      <c r="O7" s="8">
        <f t="shared" si="2"/>
        <v>0</v>
      </c>
    </row>
    <row r="8" spans="1:16" ht="225" x14ac:dyDescent="0.25">
      <c r="A8" s="7">
        <v>70</v>
      </c>
      <c r="B8" s="11"/>
      <c r="C8" s="7" t="s">
        <v>19</v>
      </c>
      <c r="D8" s="11" t="s">
        <v>112</v>
      </c>
      <c r="E8" s="11"/>
      <c r="F8" s="11"/>
      <c r="G8" s="11"/>
      <c r="H8" s="7" t="s">
        <v>18</v>
      </c>
      <c r="I8" s="7"/>
      <c r="J8" s="9">
        <v>200</v>
      </c>
      <c r="K8" s="9"/>
      <c r="L8" s="8">
        <f t="shared" si="0"/>
        <v>0</v>
      </c>
      <c r="M8" s="8">
        <f t="shared" si="1"/>
        <v>0</v>
      </c>
      <c r="N8" s="10"/>
      <c r="O8" s="8">
        <f t="shared" si="2"/>
        <v>0</v>
      </c>
    </row>
    <row r="9" spans="1:16" ht="135" x14ac:dyDescent="0.25">
      <c r="A9" s="7">
        <v>71</v>
      </c>
      <c r="B9" s="11"/>
      <c r="C9" s="7" t="s">
        <v>19</v>
      </c>
      <c r="D9" s="11" t="s">
        <v>113</v>
      </c>
      <c r="E9" s="11"/>
      <c r="F9" s="11"/>
      <c r="G9" s="11"/>
      <c r="H9" s="7" t="s">
        <v>18</v>
      </c>
      <c r="I9" s="7"/>
      <c r="J9" s="9">
        <v>200</v>
      </c>
      <c r="K9" s="9"/>
      <c r="L9" s="8">
        <f t="shared" si="0"/>
        <v>0</v>
      </c>
      <c r="M9" s="8">
        <f t="shared" si="1"/>
        <v>0</v>
      </c>
      <c r="N9" s="10"/>
      <c r="O9" s="8">
        <f t="shared" si="2"/>
        <v>0</v>
      </c>
    </row>
    <row r="10" spans="1:16" ht="180" x14ac:dyDescent="0.25">
      <c r="A10" s="7">
        <v>72</v>
      </c>
      <c r="B10" s="11"/>
      <c r="C10" s="7" t="s">
        <v>19</v>
      </c>
      <c r="D10" s="11" t="s">
        <v>114</v>
      </c>
      <c r="E10" s="11"/>
      <c r="F10" s="11"/>
      <c r="G10" s="11"/>
      <c r="H10" s="7" t="s">
        <v>18</v>
      </c>
      <c r="I10" s="7"/>
      <c r="J10" s="9">
        <v>300</v>
      </c>
      <c r="K10" s="9"/>
      <c r="L10" s="8">
        <f t="shared" si="0"/>
        <v>0</v>
      </c>
      <c r="M10" s="8">
        <f t="shared" si="1"/>
        <v>0</v>
      </c>
      <c r="N10" s="10"/>
      <c r="O10" s="8">
        <f t="shared" si="2"/>
        <v>0</v>
      </c>
    </row>
    <row r="11" spans="1:16" ht="165" x14ac:dyDescent="0.25">
      <c r="A11" s="7">
        <v>73</v>
      </c>
      <c r="B11" s="11"/>
      <c r="C11" s="7" t="s">
        <v>19</v>
      </c>
      <c r="D11" s="11" t="s">
        <v>115</v>
      </c>
      <c r="E11" s="11"/>
      <c r="F11" s="11"/>
      <c r="G11" s="11"/>
      <c r="H11" s="7" t="s">
        <v>18</v>
      </c>
      <c r="I11" s="7"/>
      <c r="J11" s="9">
        <v>10</v>
      </c>
      <c r="K11" s="9"/>
      <c r="L11" s="8">
        <f t="shared" si="0"/>
        <v>0</v>
      </c>
      <c r="M11" s="8">
        <f t="shared" si="1"/>
        <v>0</v>
      </c>
      <c r="N11" s="10"/>
      <c r="O11" s="8">
        <f t="shared" si="2"/>
        <v>0</v>
      </c>
    </row>
    <row r="12" spans="1:16" ht="180" x14ac:dyDescent="0.25">
      <c r="A12" s="7">
        <v>74</v>
      </c>
      <c r="B12" s="11"/>
      <c r="C12" s="7" t="s">
        <v>19</v>
      </c>
      <c r="D12" s="11" t="s">
        <v>116</v>
      </c>
      <c r="E12" s="11"/>
      <c r="F12" s="11"/>
      <c r="G12" s="11"/>
      <c r="H12" s="7" t="s">
        <v>18</v>
      </c>
      <c r="I12" s="7" t="s">
        <v>117</v>
      </c>
      <c r="J12" s="9">
        <v>300</v>
      </c>
      <c r="K12" s="9"/>
      <c r="L12" s="8">
        <f t="shared" si="0"/>
        <v>0</v>
      </c>
      <c r="M12" s="8">
        <f t="shared" si="1"/>
        <v>0</v>
      </c>
      <c r="N12" s="10"/>
      <c r="O12" s="8">
        <f t="shared" si="2"/>
        <v>0</v>
      </c>
    </row>
    <row r="13" spans="1:16" x14ac:dyDescent="0.25">
      <c r="I13" t="s">
        <v>31</v>
      </c>
      <c r="J13" s="8"/>
      <c r="K13" s="8"/>
      <c r="L13" s="8"/>
      <c r="M13" s="8">
        <f>SUM(M4:M12)</f>
        <v>0</v>
      </c>
      <c r="N13" s="8"/>
      <c r="O13" s="8">
        <f>SUM(O4:O12)</f>
        <v>0</v>
      </c>
      <c r="P13" s="12"/>
    </row>
  </sheetData>
  <pageMargins left="0.7" right="0.7" top="0.75" bottom="0.75" header="0.3" footer="0.3"/>
  <pageSetup paperSize="9" fitToHeight="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7"/>
  <sheetViews>
    <sheetView workbookViewId="0">
      <selection activeCell="D18" sqref="D18"/>
    </sheetView>
  </sheetViews>
  <sheetFormatPr defaultRowHeight="15" x14ac:dyDescent="0.25"/>
  <cols>
    <col min="1" max="1" width="4.42578125" customWidth="1"/>
    <col min="2" max="2" width="15.7109375" customWidth="1"/>
    <col min="3" max="3" width="13.42578125" customWidth="1"/>
    <col min="4" max="4" width="60.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118</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90" x14ac:dyDescent="0.25">
      <c r="A4" s="7">
        <v>75</v>
      </c>
      <c r="B4" s="11"/>
      <c r="C4" s="7" t="s">
        <v>19</v>
      </c>
      <c r="D4" s="11" t="s">
        <v>119</v>
      </c>
      <c r="E4" s="11"/>
      <c r="F4" s="11"/>
      <c r="G4" s="11"/>
      <c r="H4" s="7" t="s">
        <v>18</v>
      </c>
      <c r="I4" s="7" t="s">
        <v>120</v>
      </c>
      <c r="J4" s="9">
        <v>50</v>
      </c>
      <c r="K4" s="9"/>
      <c r="L4" s="8">
        <f>ROUND(K4*((100+N4)/100), 2)</f>
        <v>0</v>
      </c>
      <c r="M4" s="8">
        <f>J4*K4</f>
        <v>0</v>
      </c>
      <c r="N4" s="10"/>
      <c r="O4" s="8">
        <f>J4*L4</f>
        <v>0</v>
      </c>
    </row>
    <row r="5" spans="1:16" ht="75" x14ac:dyDescent="0.25">
      <c r="A5" s="7">
        <v>76</v>
      </c>
      <c r="B5" s="11"/>
      <c r="C5" s="7" t="s">
        <v>19</v>
      </c>
      <c r="D5" s="11" t="s">
        <v>121</v>
      </c>
      <c r="E5" s="11"/>
      <c r="F5" s="11"/>
      <c r="G5" s="11"/>
      <c r="H5" s="7" t="s">
        <v>18</v>
      </c>
      <c r="I5" s="7" t="s">
        <v>122</v>
      </c>
      <c r="J5" s="9">
        <v>50</v>
      </c>
      <c r="K5" s="9"/>
      <c r="L5" s="8">
        <f>ROUND(K5*((100+N5)/100), 2)</f>
        <v>0</v>
      </c>
      <c r="M5" s="8">
        <f>J5*K5</f>
        <v>0</v>
      </c>
      <c r="N5" s="10"/>
      <c r="O5" s="8">
        <f>J5*L5</f>
        <v>0</v>
      </c>
    </row>
    <row r="6" spans="1:16" ht="124.5" customHeight="1" x14ac:dyDescent="0.25">
      <c r="A6" s="7">
        <v>77</v>
      </c>
      <c r="B6" s="11"/>
      <c r="C6" s="7" t="s">
        <v>19</v>
      </c>
      <c r="D6" s="11" t="s">
        <v>123</v>
      </c>
      <c r="E6" s="11"/>
      <c r="F6" s="11"/>
      <c r="G6" s="11"/>
      <c r="H6" s="7" t="s">
        <v>81</v>
      </c>
      <c r="I6" s="7"/>
      <c r="J6" s="9">
        <v>12</v>
      </c>
      <c r="K6" s="9"/>
      <c r="L6" s="8">
        <f>ROUND(K6*((100+N6)/100), 2)</f>
        <v>0</v>
      </c>
      <c r="M6" s="8">
        <f>J6*K6</f>
        <v>0</v>
      </c>
      <c r="N6" s="10"/>
      <c r="O6" s="8">
        <f>J6*L6</f>
        <v>0</v>
      </c>
    </row>
    <row r="7" spans="1:16" x14ac:dyDescent="0.25">
      <c r="I7" t="s">
        <v>31</v>
      </c>
      <c r="J7" s="8"/>
      <c r="K7" s="8"/>
      <c r="L7" s="8"/>
      <c r="M7" s="8">
        <f>SUM(M4:M6)</f>
        <v>0</v>
      </c>
      <c r="N7" s="8"/>
      <c r="O7" s="8">
        <f>SUM(O4:O6)</f>
        <v>0</v>
      </c>
      <c r="P7" s="12"/>
    </row>
  </sheetData>
  <pageMargins left="0.7" right="0.7" top="0.75" bottom="0.75" header="0.3" footer="0.3"/>
  <pageSetup paperSize="9" fitToHeight="0"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8"/>
  <sheetViews>
    <sheetView topLeftCell="A7" workbookViewId="0">
      <selection activeCell="B6" sqref="B6"/>
    </sheetView>
  </sheetViews>
  <sheetFormatPr defaultRowHeight="15" x14ac:dyDescent="0.25"/>
  <cols>
    <col min="1" max="1" width="4.42578125" customWidth="1"/>
    <col min="2" max="2" width="15.7109375" customWidth="1"/>
    <col min="3" max="3" width="13.42578125" customWidth="1"/>
    <col min="4" max="4" width="60.5703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124</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195" x14ac:dyDescent="0.25">
      <c r="A4" s="7">
        <v>79</v>
      </c>
      <c r="B4" s="11"/>
      <c r="C4" s="7" t="s">
        <v>19</v>
      </c>
      <c r="D4" s="11" t="s">
        <v>125</v>
      </c>
      <c r="E4" s="11"/>
      <c r="F4" s="11"/>
      <c r="G4" s="11"/>
      <c r="H4" s="7" t="s">
        <v>81</v>
      </c>
      <c r="I4" s="7"/>
      <c r="J4" s="9">
        <v>12</v>
      </c>
      <c r="K4" s="9"/>
      <c r="L4" s="8">
        <f>ROUND(K4*((100+N4)/100), 2)</f>
        <v>0</v>
      </c>
      <c r="M4" s="8">
        <f>J4*K4</f>
        <v>0</v>
      </c>
      <c r="N4" s="10"/>
      <c r="O4" s="8">
        <f>J4*L4</f>
        <v>0</v>
      </c>
    </row>
    <row r="5" spans="1:16" ht="165" x14ac:dyDescent="0.25">
      <c r="A5" s="7">
        <v>80</v>
      </c>
      <c r="B5" s="11"/>
      <c r="C5" s="7" t="s">
        <v>19</v>
      </c>
      <c r="D5" s="11" t="s">
        <v>126</v>
      </c>
      <c r="E5" s="11"/>
      <c r="F5" s="11"/>
      <c r="G5" s="11"/>
      <c r="H5" s="7" t="s">
        <v>18</v>
      </c>
      <c r="I5" s="7">
        <v>1</v>
      </c>
      <c r="J5" s="9">
        <v>30</v>
      </c>
      <c r="K5" s="9"/>
      <c r="L5" s="8">
        <f>ROUND(K5*((100+N5)/100), 2)</f>
        <v>0</v>
      </c>
      <c r="M5" s="8">
        <f>J5*K5</f>
        <v>0</v>
      </c>
      <c r="N5" s="10"/>
      <c r="O5" s="8">
        <f>J5*L5</f>
        <v>0</v>
      </c>
    </row>
    <row r="6" spans="1:16" ht="45" x14ac:dyDescent="0.25">
      <c r="A6" s="7">
        <v>81</v>
      </c>
      <c r="B6" s="11"/>
      <c r="C6" s="7" t="s">
        <v>19</v>
      </c>
      <c r="D6" s="11" t="s">
        <v>127</v>
      </c>
      <c r="E6" s="11"/>
      <c r="F6" s="11"/>
      <c r="G6" s="11"/>
      <c r="H6" s="7" t="s">
        <v>18</v>
      </c>
      <c r="I6" s="7" t="s">
        <v>122</v>
      </c>
      <c r="J6" s="9">
        <v>30</v>
      </c>
      <c r="K6" s="9"/>
      <c r="L6" s="8">
        <f>ROUND(K6*((100+N6)/100), 2)</f>
        <v>0</v>
      </c>
      <c r="M6" s="8">
        <f>J6*K6</f>
        <v>0</v>
      </c>
      <c r="N6" s="10"/>
      <c r="O6" s="8">
        <f>J6*L6</f>
        <v>0</v>
      </c>
    </row>
    <row r="7" spans="1:16" ht="135" x14ac:dyDescent="0.25">
      <c r="A7" s="7">
        <v>82</v>
      </c>
      <c r="B7" s="11"/>
      <c r="C7" s="7" t="s">
        <v>19</v>
      </c>
      <c r="D7" s="11" t="s">
        <v>128</v>
      </c>
      <c r="E7" s="11"/>
      <c r="F7" s="11"/>
      <c r="G7" s="11"/>
      <c r="H7" s="7" t="s">
        <v>18</v>
      </c>
      <c r="I7" s="7">
        <v>1</v>
      </c>
      <c r="J7" s="9">
        <v>100</v>
      </c>
      <c r="K7" s="9"/>
      <c r="L7" s="8">
        <f>ROUND(K7*((100+N7)/100), 2)</f>
        <v>0</v>
      </c>
      <c r="M7" s="8">
        <f>J7*K7</f>
        <v>0</v>
      </c>
      <c r="N7" s="10"/>
      <c r="O7" s="8">
        <f>J7*L7</f>
        <v>0</v>
      </c>
    </row>
    <row r="8" spans="1:16" x14ac:dyDescent="0.25">
      <c r="I8" t="s">
        <v>31</v>
      </c>
      <c r="J8" s="8"/>
      <c r="K8" s="8"/>
      <c r="L8" s="8"/>
      <c r="M8" s="8">
        <f>SUM(M4:M7)</f>
        <v>0</v>
      </c>
      <c r="N8" s="8"/>
      <c r="O8" s="8">
        <f>SUM(O4:O7)</f>
        <v>0</v>
      </c>
      <c r="P8" s="12"/>
    </row>
  </sheetData>
  <pageMargins left="0.7" right="0.7" top="0.75" bottom="0.75" header="0.3" footer="0.3"/>
  <pageSetup paperSize="9" fitToHeight="0"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P9"/>
  <sheetViews>
    <sheetView topLeftCell="A7" workbookViewId="0">
      <selection activeCell="B6" sqref="B6"/>
    </sheetView>
  </sheetViews>
  <sheetFormatPr defaultRowHeight="15" x14ac:dyDescent="0.25"/>
  <cols>
    <col min="1" max="1" width="4.42578125" customWidth="1"/>
    <col min="2" max="2" width="15.7109375" customWidth="1"/>
    <col min="3" max="3" width="13.42578125" customWidth="1"/>
    <col min="4" max="4" width="63"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129</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98.25" customHeight="1" x14ac:dyDescent="0.25">
      <c r="A4" s="7">
        <v>83</v>
      </c>
      <c r="B4" s="11"/>
      <c r="C4" s="7" t="s">
        <v>19</v>
      </c>
      <c r="D4" s="11" t="s">
        <v>130</v>
      </c>
      <c r="E4" s="11"/>
      <c r="F4" s="11"/>
      <c r="G4" s="11"/>
      <c r="H4" s="7" t="s">
        <v>18</v>
      </c>
      <c r="I4" s="7"/>
      <c r="J4" s="9">
        <v>300</v>
      </c>
      <c r="K4" s="9"/>
      <c r="L4" s="8">
        <f>ROUND(K4*((100+N4)/100), 2)</f>
        <v>0</v>
      </c>
      <c r="M4" s="8">
        <f>J4*K4</f>
        <v>0</v>
      </c>
      <c r="N4" s="10"/>
      <c r="O4" s="8">
        <f>J4*L4</f>
        <v>0</v>
      </c>
    </row>
    <row r="5" spans="1:16" ht="138.75" customHeight="1" x14ac:dyDescent="0.25">
      <c r="A5" s="7">
        <v>84</v>
      </c>
      <c r="B5" s="11"/>
      <c r="C5" s="7" t="s">
        <v>19</v>
      </c>
      <c r="D5" s="11" t="s">
        <v>131</v>
      </c>
      <c r="E5" s="11"/>
      <c r="F5" s="11"/>
      <c r="G5" s="11"/>
      <c r="H5" s="7" t="s">
        <v>18</v>
      </c>
      <c r="I5" s="7"/>
      <c r="J5" s="9">
        <v>100</v>
      </c>
      <c r="K5" s="9"/>
      <c r="L5" s="8">
        <f>ROUND(K5*((100+N5)/100), 2)</f>
        <v>0</v>
      </c>
      <c r="M5" s="8">
        <f>J5*K5</f>
        <v>0</v>
      </c>
      <c r="N5" s="10"/>
      <c r="O5" s="8">
        <f>J5*L5</f>
        <v>0</v>
      </c>
    </row>
    <row r="6" spans="1:16" ht="240" x14ac:dyDescent="0.25">
      <c r="A6" s="7">
        <v>85</v>
      </c>
      <c r="B6" s="11"/>
      <c r="C6" s="7" t="s">
        <v>19</v>
      </c>
      <c r="D6" s="11" t="s">
        <v>132</v>
      </c>
      <c r="E6" s="11"/>
      <c r="F6" s="11"/>
      <c r="G6" s="11"/>
      <c r="H6" s="7" t="s">
        <v>18</v>
      </c>
      <c r="I6" s="7">
        <v>1</v>
      </c>
      <c r="J6" s="9">
        <v>10</v>
      </c>
      <c r="K6" s="9"/>
      <c r="L6" s="8">
        <f>ROUND(K6*((100+N6)/100), 2)</f>
        <v>0</v>
      </c>
      <c r="M6" s="8">
        <f>J6*K6</f>
        <v>0</v>
      </c>
      <c r="N6" s="10"/>
      <c r="O6" s="8">
        <f>J6*L6</f>
        <v>0</v>
      </c>
    </row>
    <row r="7" spans="1:16" ht="150" x14ac:dyDescent="0.25">
      <c r="A7" s="7">
        <v>86</v>
      </c>
      <c r="B7" s="11"/>
      <c r="C7" s="7" t="s">
        <v>19</v>
      </c>
      <c r="D7" s="11" t="s">
        <v>133</v>
      </c>
      <c r="E7" s="11"/>
      <c r="F7" s="11"/>
      <c r="G7" s="11"/>
      <c r="H7" s="7" t="s">
        <v>18</v>
      </c>
      <c r="I7" s="7"/>
      <c r="J7" s="9">
        <v>300</v>
      </c>
      <c r="K7" s="9"/>
      <c r="L7" s="8">
        <f>ROUND(K7*((100+N7)/100), 2)</f>
        <v>0</v>
      </c>
      <c r="M7" s="8">
        <f>J7*K7</f>
        <v>0</v>
      </c>
      <c r="N7" s="10"/>
      <c r="O7" s="8">
        <f>J7*L7</f>
        <v>0</v>
      </c>
    </row>
    <row r="8" spans="1:16" ht="45" x14ac:dyDescent="0.25">
      <c r="A8" s="7">
        <v>87</v>
      </c>
      <c r="B8" s="11"/>
      <c r="C8" s="7" t="s">
        <v>19</v>
      </c>
      <c r="D8" s="11" t="s">
        <v>134</v>
      </c>
      <c r="E8" s="11"/>
      <c r="F8" s="11"/>
      <c r="G8" s="11"/>
      <c r="H8" s="7" t="s">
        <v>18</v>
      </c>
      <c r="I8" s="7"/>
      <c r="J8" s="9">
        <v>50</v>
      </c>
      <c r="K8" s="9"/>
      <c r="L8" s="8">
        <f>ROUND(K8*((100+N8)/100), 2)</f>
        <v>0</v>
      </c>
      <c r="M8" s="8">
        <f>J8*K8</f>
        <v>0</v>
      </c>
      <c r="N8" s="10"/>
      <c r="O8" s="8">
        <f>J8*L8</f>
        <v>0</v>
      </c>
    </row>
    <row r="9" spans="1:16" x14ac:dyDescent="0.25">
      <c r="I9" t="s">
        <v>31</v>
      </c>
      <c r="J9" s="8"/>
      <c r="K9" s="8"/>
      <c r="L9" s="8"/>
      <c r="M9" s="8">
        <f>SUM(M4:M8)</f>
        <v>0</v>
      </c>
      <c r="N9" s="8"/>
      <c r="O9" s="8">
        <f>SUM(O4:O8)</f>
        <v>0</v>
      </c>
      <c r="P9" s="12"/>
    </row>
  </sheetData>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
  <sheetViews>
    <sheetView topLeftCell="A6" workbookViewId="0">
      <selection activeCell="B6" sqref="B6"/>
    </sheetView>
  </sheetViews>
  <sheetFormatPr defaultRowHeight="15" x14ac:dyDescent="0.25"/>
  <cols>
    <col min="1" max="1" width="4.42578125" customWidth="1"/>
    <col min="2" max="2" width="15.7109375" customWidth="1"/>
    <col min="3" max="3" width="13.42578125" customWidth="1"/>
    <col min="4" max="4" width="64.285156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32</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225" x14ac:dyDescent="0.25">
      <c r="A4" s="7">
        <v>11</v>
      </c>
      <c r="B4" s="11"/>
      <c r="C4" s="7" t="s">
        <v>19</v>
      </c>
      <c r="D4" s="11" t="s">
        <v>33</v>
      </c>
      <c r="E4" s="11"/>
      <c r="F4" s="11"/>
      <c r="G4" s="11"/>
      <c r="H4" s="7" t="s">
        <v>18</v>
      </c>
      <c r="I4" s="7" t="s">
        <v>21</v>
      </c>
      <c r="J4" s="9">
        <v>800</v>
      </c>
      <c r="K4" s="9"/>
      <c r="L4" s="8">
        <f>ROUND(K4*((100+N4)/100), 2)</f>
        <v>0</v>
      </c>
      <c r="M4" s="8">
        <f>J4*K4</f>
        <v>0</v>
      </c>
      <c r="N4" s="10"/>
      <c r="O4" s="8">
        <f>J4*L4</f>
        <v>0</v>
      </c>
    </row>
    <row r="5" spans="1:16" ht="111.75" customHeight="1" x14ac:dyDescent="0.25">
      <c r="A5" s="7">
        <v>12</v>
      </c>
      <c r="B5" s="11"/>
      <c r="C5" s="7" t="s">
        <v>19</v>
      </c>
      <c r="D5" s="11" t="s">
        <v>34</v>
      </c>
      <c r="E5" s="11"/>
      <c r="F5" s="11"/>
      <c r="G5" s="11"/>
      <c r="H5" s="7" t="s">
        <v>18</v>
      </c>
      <c r="I5" s="7" t="s">
        <v>21</v>
      </c>
      <c r="J5" s="9">
        <v>800</v>
      </c>
      <c r="K5" s="9"/>
      <c r="L5" s="8">
        <f>ROUND(K5*((100+N5)/100), 2)</f>
        <v>0</v>
      </c>
      <c r="M5" s="8">
        <f>J5*K5</f>
        <v>0</v>
      </c>
      <c r="N5" s="10"/>
      <c r="O5" s="8">
        <f>J5*L5</f>
        <v>0</v>
      </c>
    </row>
    <row r="6" spans="1:16" ht="330" x14ac:dyDescent="0.25">
      <c r="A6" s="7">
        <v>13</v>
      </c>
      <c r="B6" s="11"/>
      <c r="C6" s="7" t="s">
        <v>16</v>
      </c>
      <c r="D6" s="11" t="s">
        <v>35</v>
      </c>
      <c r="E6" s="11"/>
      <c r="F6" s="11"/>
      <c r="G6" s="11"/>
      <c r="H6" s="7" t="s">
        <v>18</v>
      </c>
      <c r="I6" s="7"/>
      <c r="J6" s="9">
        <v>5</v>
      </c>
      <c r="K6" s="9"/>
      <c r="L6" s="8">
        <f>ROUND(K6*((100+N6)/100), 2)</f>
        <v>0</v>
      </c>
      <c r="M6" s="8">
        <f>J6*K6</f>
        <v>0</v>
      </c>
      <c r="N6" s="10"/>
      <c r="O6" s="8">
        <f>J6*L6</f>
        <v>0</v>
      </c>
    </row>
    <row r="7" spans="1:16" x14ac:dyDescent="0.25">
      <c r="I7" t="s">
        <v>31</v>
      </c>
      <c r="J7" s="8"/>
      <c r="K7" s="8"/>
      <c r="L7" s="8"/>
      <c r="M7" s="8">
        <f>SUM(M4:M6)</f>
        <v>0</v>
      </c>
      <c r="N7" s="8"/>
      <c r="O7" s="8">
        <f>SUM(O4:O6)</f>
        <v>0</v>
      </c>
      <c r="P7" s="12"/>
    </row>
  </sheetData>
  <pageMargins left="0.7" right="0.7" top="0.75" bottom="0.75" header="0.3" footer="0.3"/>
  <pageSetup paperSize="9" fitToHeight="0"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5"/>
  <sheetViews>
    <sheetView workbookViewId="0">
      <selection activeCell="B6" sqref="B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135</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345" x14ac:dyDescent="0.25">
      <c r="A4" s="7">
        <v>88</v>
      </c>
      <c r="B4" s="11"/>
      <c r="C4" s="7" t="s">
        <v>19</v>
      </c>
      <c r="D4" s="11" t="s">
        <v>136</v>
      </c>
      <c r="E4" s="11"/>
      <c r="F4" s="11"/>
      <c r="G4" s="11"/>
      <c r="H4" s="7" t="s">
        <v>18</v>
      </c>
      <c r="I4" s="7"/>
      <c r="J4" s="9">
        <v>2</v>
      </c>
      <c r="K4" s="9"/>
      <c r="L4" s="8">
        <f>ROUND(K4*((100+N4)/100), 2)</f>
        <v>0</v>
      </c>
      <c r="M4" s="8">
        <f>J4*K4</f>
        <v>0</v>
      </c>
      <c r="N4" s="10"/>
      <c r="O4" s="8">
        <f>J4*L4</f>
        <v>0</v>
      </c>
    </row>
    <row r="5" spans="1:16" x14ac:dyDescent="0.25">
      <c r="I5" t="s">
        <v>31</v>
      </c>
      <c r="J5" s="8"/>
      <c r="K5" s="8"/>
      <c r="L5" s="8"/>
      <c r="M5" s="8">
        <f>SUM(M4:M4)</f>
        <v>0</v>
      </c>
      <c r="N5" s="8"/>
      <c r="O5" s="8">
        <f>SUM(O4:O4)</f>
        <v>0</v>
      </c>
      <c r="P5" s="12"/>
    </row>
  </sheetData>
  <pageMargins left="0.7" right="0.7" top="0.75" bottom="0.75" header="0.3" footer="0.3"/>
  <pageSetup paperSize="9" fitToHeight="0"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P6"/>
  <sheetViews>
    <sheetView topLeftCell="A7" workbookViewId="0">
      <selection activeCell="B6" sqref="B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137</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375" x14ac:dyDescent="0.25">
      <c r="A4" s="7">
        <v>89</v>
      </c>
      <c r="B4" s="11"/>
      <c r="C4" s="7" t="s">
        <v>19</v>
      </c>
      <c r="D4" s="11" t="s">
        <v>138</v>
      </c>
      <c r="E4" s="11"/>
      <c r="F4" s="11"/>
      <c r="G4" s="11"/>
      <c r="H4" s="7" t="s">
        <v>18</v>
      </c>
      <c r="I4" s="7" t="s">
        <v>21</v>
      </c>
      <c r="J4" s="9">
        <v>3</v>
      </c>
      <c r="K4" s="9"/>
      <c r="L4" s="8">
        <f>ROUND(K4*((100+N4)/100), 2)</f>
        <v>0</v>
      </c>
      <c r="M4" s="8">
        <f>J4*K4</f>
        <v>0</v>
      </c>
      <c r="N4" s="10"/>
      <c r="O4" s="8">
        <f>J4*L4</f>
        <v>0</v>
      </c>
    </row>
    <row r="5" spans="1:16" ht="120" x14ac:dyDescent="0.25">
      <c r="A5" s="7">
        <v>90</v>
      </c>
      <c r="B5" s="11"/>
      <c r="C5" s="7" t="s">
        <v>19</v>
      </c>
      <c r="D5" s="11" t="s">
        <v>139</v>
      </c>
      <c r="E5" s="11"/>
      <c r="F5" s="11"/>
      <c r="G5" s="11"/>
      <c r="H5" s="7" t="s">
        <v>18</v>
      </c>
      <c r="I5" s="7"/>
      <c r="J5" s="9">
        <v>3</v>
      </c>
      <c r="K5" s="9"/>
      <c r="L5" s="8">
        <f>ROUND(K5*((100+N5)/100), 2)</f>
        <v>0</v>
      </c>
      <c r="M5" s="8">
        <f>J5*K5</f>
        <v>0</v>
      </c>
      <c r="N5" s="10"/>
      <c r="O5" s="8">
        <f>J5*L5</f>
        <v>0</v>
      </c>
    </row>
    <row r="6" spans="1:16" x14ac:dyDescent="0.25">
      <c r="I6" t="s">
        <v>31</v>
      </c>
      <c r="J6" s="8"/>
      <c r="K6" s="8"/>
      <c r="L6" s="8"/>
      <c r="M6" s="8">
        <f>SUM(M4:M5)</f>
        <v>0</v>
      </c>
      <c r="N6" s="8"/>
      <c r="O6" s="8">
        <f>SUM(O4:O5)</f>
        <v>0</v>
      </c>
      <c r="P6" s="12"/>
    </row>
  </sheetData>
  <pageMargins left="0.7" right="0.7" top="0.75" bottom="0.75" header="0.3" footer="0.3"/>
  <pageSetup paperSize="9" fitToHeight="0"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P5"/>
  <sheetViews>
    <sheetView tabSelected="1" workbookViewId="0">
      <selection activeCell="I17" sqref="I17"/>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140</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x14ac:dyDescent="0.25">
      <c r="A4" s="7">
        <v>91</v>
      </c>
      <c r="B4" s="11"/>
      <c r="C4" s="7" t="s">
        <v>19</v>
      </c>
      <c r="D4" s="11" t="s">
        <v>141</v>
      </c>
      <c r="E4" s="11"/>
      <c r="F4" s="11"/>
      <c r="G4" s="11"/>
      <c r="H4" s="7" t="s">
        <v>149</v>
      </c>
      <c r="I4" s="7">
        <v>1</v>
      </c>
      <c r="J4" s="9">
        <v>10000</v>
      </c>
      <c r="K4" s="9"/>
      <c r="L4" s="8">
        <f>ROUND(K4*((100+N4)/100), 2)</f>
        <v>0</v>
      </c>
      <c r="M4" s="8">
        <f>J4*K4</f>
        <v>0</v>
      </c>
      <c r="N4" s="10"/>
      <c r="O4" s="8">
        <f>J4*L4</f>
        <v>0</v>
      </c>
    </row>
    <row r="5" spans="1:16" x14ac:dyDescent="0.25">
      <c r="I5" t="s">
        <v>31</v>
      </c>
      <c r="J5" s="8"/>
      <c r="K5" s="8"/>
      <c r="L5" s="8"/>
      <c r="M5" s="8">
        <f>SUM(M4:M4)</f>
        <v>0</v>
      </c>
      <c r="N5" s="8"/>
      <c r="O5" s="8">
        <f>SUM(O4:O4)</f>
        <v>0</v>
      </c>
      <c r="P5" s="12"/>
    </row>
  </sheetData>
  <pageMargins left="0.7" right="0.7" top="0.75" bottom="0.75" header="0.3" footer="0.3"/>
  <pageSetup paperSize="9" fitToHeight="0"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P6"/>
  <sheetViews>
    <sheetView workbookViewId="0">
      <selection activeCell="B6" sqref="B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142</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x14ac:dyDescent="0.25">
      <c r="A4" s="7">
        <v>92</v>
      </c>
      <c r="B4" s="11"/>
      <c r="C4" s="7" t="s">
        <v>19</v>
      </c>
      <c r="D4" s="11" t="s">
        <v>143</v>
      </c>
      <c r="E4" s="11"/>
      <c r="F4" s="11"/>
      <c r="G4" s="11"/>
      <c r="H4" s="7" t="s">
        <v>18</v>
      </c>
      <c r="I4" s="7">
        <v>50</v>
      </c>
      <c r="J4" s="9">
        <v>300</v>
      </c>
      <c r="K4" s="9"/>
      <c r="L4" s="8">
        <f>ROUND(K4*((100+N4)/100), 2)</f>
        <v>0</v>
      </c>
      <c r="M4" s="8">
        <f>J4*K4</f>
        <v>0</v>
      </c>
      <c r="N4" s="10"/>
      <c r="O4" s="8">
        <f>J4*L4</f>
        <v>0</v>
      </c>
    </row>
    <row r="5" spans="1:16" x14ac:dyDescent="0.25">
      <c r="A5" s="7">
        <v>93</v>
      </c>
      <c r="B5" s="11"/>
      <c r="C5" s="7" t="s">
        <v>144</v>
      </c>
      <c r="D5" s="11" t="s">
        <v>145</v>
      </c>
      <c r="E5" s="11"/>
      <c r="F5" s="11"/>
      <c r="G5" s="11"/>
      <c r="H5" s="7" t="s">
        <v>18</v>
      </c>
      <c r="I5" s="7"/>
      <c r="J5" s="9">
        <v>300</v>
      </c>
      <c r="K5" s="9"/>
      <c r="L5" s="8">
        <f>ROUND(K5*((100+N5)/100), 2)</f>
        <v>0</v>
      </c>
      <c r="M5" s="8">
        <f>J5*K5</f>
        <v>0</v>
      </c>
      <c r="N5" s="10"/>
      <c r="O5" s="8">
        <f>J5*L5</f>
        <v>0</v>
      </c>
    </row>
    <row r="6" spans="1:16" x14ac:dyDescent="0.25">
      <c r="I6" t="s">
        <v>31</v>
      </c>
      <c r="J6" s="8"/>
      <c r="K6" s="8"/>
      <c r="L6" s="8"/>
      <c r="M6" s="8">
        <f>SUM(M4:M5)</f>
        <v>0</v>
      </c>
      <c r="N6" s="8"/>
      <c r="O6" s="8">
        <f>SUM(O4:O5)</f>
        <v>0</v>
      </c>
      <c r="P6" s="12"/>
    </row>
  </sheetData>
  <pageMargins left="0.7" right="0.7" top="0.75" bottom="0.75" header="0.3" footer="0.3"/>
  <pageSetup paperSize="9" fitToHeight="0"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P5"/>
  <sheetViews>
    <sheetView workbookViewId="0">
      <selection activeCell="C14" sqref="C14"/>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146</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x14ac:dyDescent="0.25">
      <c r="A4" s="7">
        <v>94</v>
      </c>
      <c r="B4" s="11"/>
      <c r="C4" s="7" t="s">
        <v>19</v>
      </c>
      <c r="D4" s="11" t="s">
        <v>147</v>
      </c>
      <c r="E4" s="11"/>
      <c r="F4" s="11"/>
      <c r="G4" s="11"/>
      <c r="H4" s="7" t="s">
        <v>18</v>
      </c>
      <c r="I4" s="7">
        <v>1</v>
      </c>
      <c r="J4" s="9">
        <v>3200</v>
      </c>
      <c r="K4" s="9"/>
      <c r="L4" s="8">
        <f>ROUND(K4*((100+N4)/100), 2)</f>
        <v>0</v>
      </c>
      <c r="M4" s="8">
        <f>J4*K4</f>
        <v>0</v>
      </c>
      <c r="N4" s="10"/>
      <c r="O4" s="8">
        <f>J4*L4</f>
        <v>0</v>
      </c>
    </row>
    <row r="5" spans="1:16" x14ac:dyDescent="0.25">
      <c r="I5" t="s">
        <v>31</v>
      </c>
      <c r="J5" s="8"/>
      <c r="K5" s="8"/>
      <c r="L5" s="8"/>
      <c r="M5" s="8">
        <f>SUM(M4:M4)</f>
        <v>0</v>
      </c>
      <c r="N5" s="8"/>
      <c r="O5" s="8">
        <f>SUM(O4:O4)</f>
        <v>0</v>
      </c>
      <c r="P5" s="12"/>
    </row>
  </sheetData>
  <pageMargins left="0.7" right="0.7" top="0.75" bottom="0.75" header="0.3" footer="0.3"/>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2"/>
  <sheetViews>
    <sheetView topLeftCell="A10" workbookViewId="0">
      <selection activeCell="B6" sqref="B6"/>
    </sheetView>
  </sheetViews>
  <sheetFormatPr defaultRowHeight="15" x14ac:dyDescent="0.25"/>
  <cols>
    <col min="1" max="1" width="4.42578125" customWidth="1"/>
    <col min="2" max="2" width="15.7109375" customWidth="1"/>
    <col min="3" max="3" width="13.42578125" customWidth="1"/>
    <col min="4" max="4" width="65.5703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36</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308.25" customHeight="1" x14ac:dyDescent="0.25">
      <c r="A4" s="7">
        <v>14</v>
      </c>
      <c r="B4" s="11"/>
      <c r="C4" s="7" t="s">
        <v>16</v>
      </c>
      <c r="D4" s="11" t="s">
        <v>37</v>
      </c>
      <c r="E4" s="11"/>
      <c r="F4" s="11"/>
      <c r="G4" s="11"/>
      <c r="H4" s="7" t="s">
        <v>18</v>
      </c>
      <c r="I4" s="7"/>
      <c r="J4" s="9">
        <v>200</v>
      </c>
      <c r="K4" s="9"/>
      <c r="L4" s="8">
        <f t="shared" ref="L4:L11" si="0">ROUND(K4*((100+N4)/100), 2)</f>
        <v>0</v>
      </c>
      <c r="M4" s="8">
        <f t="shared" ref="M4:M11" si="1">J4*K4</f>
        <v>0</v>
      </c>
      <c r="N4" s="10"/>
      <c r="O4" s="8">
        <f t="shared" ref="O4:O11" si="2">J4*L4</f>
        <v>0</v>
      </c>
    </row>
    <row r="5" spans="1:16" ht="255" x14ac:dyDescent="0.25">
      <c r="A5" s="7">
        <v>15</v>
      </c>
      <c r="B5" s="11"/>
      <c r="C5" s="7" t="s">
        <v>19</v>
      </c>
      <c r="D5" s="11" t="s">
        <v>38</v>
      </c>
      <c r="E5" s="11"/>
      <c r="F5" s="11"/>
      <c r="G5" s="11"/>
      <c r="H5" s="7" t="s">
        <v>18</v>
      </c>
      <c r="I5" s="7" t="s">
        <v>39</v>
      </c>
      <c r="J5" s="9">
        <v>1000</v>
      </c>
      <c r="K5" s="9"/>
      <c r="L5" s="8">
        <f t="shared" si="0"/>
        <v>0</v>
      </c>
      <c r="M5" s="8">
        <f t="shared" si="1"/>
        <v>0</v>
      </c>
      <c r="N5" s="10"/>
      <c r="O5" s="8">
        <f t="shared" si="2"/>
        <v>0</v>
      </c>
    </row>
    <row r="6" spans="1:16" ht="285" x14ac:dyDescent="0.25">
      <c r="A6" s="7">
        <v>16</v>
      </c>
      <c r="B6" s="11"/>
      <c r="C6" s="7" t="s">
        <v>19</v>
      </c>
      <c r="D6" s="11" t="s">
        <v>40</v>
      </c>
      <c r="E6" s="11"/>
      <c r="F6" s="11"/>
      <c r="G6" s="11"/>
      <c r="H6" s="7" t="s">
        <v>18</v>
      </c>
      <c r="I6" s="7" t="s">
        <v>39</v>
      </c>
      <c r="J6" s="9">
        <v>2800</v>
      </c>
      <c r="K6" s="9"/>
      <c r="L6" s="8">
        <f t="shared" si="0"/>
        <v>0</v>
      </c>
      <c r="M6" s="8">
        <f t="shared" si="1"/>
        <v>0</v>
      </c>
      <c r="N6" s="10"/>
      <c r="O6" s="8">
        <f t="shared" si="2"/>
        <v>0</v>
      </c>
    </row>
    <row r="7" spans="1:16" ht="90" x14ac:dyDescent="0.25">
      <c r="A7" s="7">
        <v>17</v>
      </c>
      <c r="B7" s="11"/>
      <c r="C7" s="7" t="s">
        <v>19</v>
      </c>
      <c r="D7" s="11" t="s">
        <v>41</v>
      </c>
      <c r="E7" s="11"/>
      <c r="F7" s="11"/>
      <c r="G7" s="11"/>
      <c r="H7" s="7" t="s">
        <v>18</v>
      </c>
      <c r="I7" s="7" t="s">
        <v>42</v>
      </c>
      <c r="J7" s="9">
        <v>30</v>
      </c>
      <c r="K7" s="9"/>
      <c r="L7" s="8">
        <f t="shared" si="0"/>
        <v>0</v>
      </c>
      <c r="M7" s="8">
        <f t="shared" si="1"/>
        <v>0</v>
      </c>
      <c r="N7" s="10"/>
      <c r="O7" s="8">
        <f t="shared" si="2"/>
        <v>0</v>
      </c>
    </row>
    <row r="8" spans="1:16" ht="195" x14ac:dyDescent="0.25">
      <c r="A8" s="7">
        <v>18</v>
      </c>
      <c r="B8" s="11"/>
      <c r="C8" s="7" t="s">
        <v>19</v>
      </c>
      <c r="D8" s="11" t="s">
        <v>43</v>
      </c>
      <c r="E8" s="11"/>
      <c r="F8" s="11"/>
      <c r="G8" s="11"/>
      <c r="H8" s="7" t="s">
        <v>18</v>
      </c>
      <c r="I8" s="7" t="s">
        <v>39</v>
      </c>
      <c r="J8" s="9">
        <v>2000</v>
      </c>
      <c r="K8" s="9"/>
      <c r="L8" s="8">
        <f t="shared" si="0"/>
        <v>0</v>
      </c>
      <c r="M8" s="8">
        <f t="shared" si="1"/>
        <v>0</v>
      </c>
      <c r="N8" s="10"/>
      <c r="O8" s="8">
        <f t="shared" si="2"/>
        <v>0</v>
      </c>
    </row>
    <row r="9" spans="1:16" ht="225" x14ac:dyDescent="0.25">
      <c r="A9" s="7">
        <v>19</v>
      </c>
      <c r="B9" s="11"/>
      <c r="C9" s="7" t="s">
        <v>19</v>
      </c>
      <c r="D9" s="11" t="s">
        <v>44</v>
      </c>
      <c r="E9" s="11"/>
      <c r="F9" s="11"/>
      <c r="G9" s="11"/>
      <c r="H9" s="7" t="s">
        <v>18</v>
      </c>
      <c r="I9" s="7" t="s">
        <v>45</v>
      </c>
      <c r="J9" s="9">
        <v>400</v>
      </c>
      <c r="K9" s="9"/>
      <c r="L9" s="8">
        <f t="shared" si="0"/>
        <v>0</v>
      </c>
      <c r="M9" s="8">
        <f t="shared" si="1"/>
        <v>0</v>
      </c>
      <c r="N9" s="10"/>
      <c r="O9" s="8">
        <f t="shared" si="2"/>
        <v>0</v>
      </c>
    </row>
    <row r="10" spans="1:16" ht="210" x14ac:dyDescent="0.25">
      <c r="A10" s="7">
        <v>20</v>
      </c>
      <c r="B10" s="11"/>
      <c r="C10" s="7" t="s">
        <v>19</v>
      </c>
      <c r="D10" s="11" t="s">
        <v>46</v>
      </c>
      <c r="E10" s="11"/>
      <c r="F10" s="11"/>
      <c r="G10" s="11"/>
      <c r="H10" s="7" t="s">
        <v>18</v>
      </c>
      <c r="I10" s="7" t="s">
        <v>45</v>
      </c>
      <c r="J10" s="9">
        <v>50</v>
      </c>
      <c r="K10" s="9"/>
      <c r="L10" s="8">
        <f t="shared" si="0"/>
        <v>0</v>
      </c>
      <c r="M10" s="8">
        <f t="shared" si="1"/>
        <v>0</v>
      </c>
      <c r="N10" s="10"/>
      <c r="O10" s="8">
        <f t="shared" si="2"/>
        <v>0</v>
      </c>
    </row>
    <row r="11" spans="1:16" ht="195" x14ac:dyDescent="0.25">
      <c r="A11" s="7">
        <v>21</v>
      </c>
      <c r="B11" s="11"/>
      <c r="C11" s="7" t="s">
        <v>19</v>
      </c>
      <c r="D11" s="11" t="s">
        <v>47</v>
      </c>
      <c r="E11" s="11"/>
      <c r="F11" s="11"/>
      <c r="G11" s="11"/>
      <c r="H11" s="7" t="s">
        <v>18</v>
      </c>
      <c r="I11" s="7" t="s">
        <v>45</v>
      </c>
      <c r="J11" s="9">
        <v>10</v>
      </c>
      <c r="K11" s="9"/>
      <c r="L11" s="8">
        <f t="shared" si="0"/>
        <v>0</v>
      </c>
      <c r="M11" s="8">
        <f t="shared" si="1"/>
        <v>0</v>
      </c>
      <c r="N11" s="10"/>
      <c r="O11" s="8">
        <f t="shared" si="2"/>
        <v>0</v>
      </c>
    </row>
    <row r="12" spans="1:16" x14ac:dyDescent="0.25">
      <c r="I12" t="s">
        <v>31</v>
      </c>
      <c r="J12" s="8"/>
      <c r="K12" s="8"/>
      <c r="L12" s="8"/>
      <c r="M12" s="8">
        <f>SUM(M4:M11)</f>
        <v>0</v>
      </c>
      <c r="N12" s="8"/>
      <c r="O12" s="8">
        <f>SUM(O4:O11)</f>
        <v>0</v>
      </c>
      <c r="P12" s="12"/>
    </row>
  </sheetData>
  <pageMargins left="0.7" right="0.7" top="0.75" bottom="0.75" header="0.3" footer="0.3"/>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9"/>
  <sheetViews>
    <sheetView topLeftCell="A13" workbookViewId="0">
      <selection activeCell="B6" sqref="B6"/>
    </sheetView>
  </sheetViews>
  <sheetFormatPr defaultRowHeight="15" x14ac:dyDescent="0.25"/>
  <cols>
    <col min="1" max="1" width="4.42578125" customWidth="1"/>
    <col min="2" max="2" width="15.7109375" customWidth="1"/>
    <col min="3" max="3" width="13.42578125" customWidth="1"/>
    <col min="4" max="4" width="62"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48</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409.5" x14ac:dyDescent="0.25">
      <c r="A4" s="7">
        <v>22</v>
      </c>
      <c r="B4" s="11"/>
      <c r="C4" s="7" t="s">
        <v>19</v>
      </c>
      <c r="D4" s="11" t="s">
        <v>49</v>
      </c>
      <c r="E4" s="11"/>
      <c r="F4" s="11"/>
      <c r="G4" s="11"/>
      <c r="H4" s="7" t="s">
        <v>18</v>
      </c>
      <c r="I4" s="7">
        <v>1</v>
      </c>
      <c r="J4" s="9">
        <v>200</v>
      </c>
      <c r="K4" s="9"/>
      <c r="L4" s="8">
        <f>ROUND(K4*((100+N4)/100), 2)</f>
        <v>0</v>
      </c>
      <c r="M4" s="8">
        <f>J4*K4</f>
        <v>0</v>
      </c>
      <c r="N4" s="10"/>
      <c r="O4" s="8">
        <f>J4*L4</f>
        <v>0</v>
      </c>
    </row>
    <row r="5" spans="1:16" ht="409.5" x14ac:dyDescent="0.25">
      <c r="A5" s="7">
        <v>23</v>
      </c>
      <c r="B5" s="11"/>
      <c r="C5" s="7" t="s">
        <v>19</v>
      </c>
      <c r="D5" s="11" t="s">
        <v>50</v>
      </c>
      <c r="E5" s="11"/>
      <c r="F5" s="11"/>
      <c r="G5" s="11"/>
      <c r="H5" s="7" t="s">
        <v>18</v>
      </c>
      <c r="I5" s="7">
        <v>1</v>
      </c>
      <c r="J5" s="9">
        <v>10</v>
      </c>
      <c r="K5" s="9"/>
      <c r="L5" s="8">
        <f>ROUND(K5*((100+N5)/100), 2)</f>
        <v>0</v>
      </c>
      <c r="M5" s="8">
        <f>J5*K5</f>
        <v>0</v>
      </c>
      <c r="N5" s="10"/>
      <c r="O5" s="8">
        <f>J5*L5</f>
        <v>0</v>
      </c>
    </row>
    <row r="6" spans="1:16" ht="409.5" x14ac:dyDescent="0.25">
      <c r="A6" s="7">
        <v>24</v>
      </c>
      <c r="B6" s="11"/>
      <c r="C6" s="7" t="s">
        <v>19</v>
      </c>
      <c r="D6" s="11" t="s">
        <v>51</v>
      </c>
      <c r="E6" s="11"/>
      <c r="F6" s="11"/>
      <c r="G6" s="11"/>
      <c r="H6" s="7" t="s">
        <v>18</v>
      </c>
      <c r="I6" s="7">
        <v>1</v>
      </c>
      <c r="J6" s="9">
        <v>100</v>
      </c>
      <c r="K6" s="9"/>
      <c r="L6" s="8">
        <f>ROUND(K6*((100+N6)/100), 2)</f>
        <v>0</v>
      </c>
      <c r="M6" s="8">
        <f>J6*K6</f>
        <v>0</v>
      </c>
      <c r="N6" s="10"/>
      <c r="O6" s="8">
        <f>J6*L6</f>
        <v>0</v>
      </c>
    </row>
    <row r="7" spans="1:16" ht="315" x14ac:dyDescent="0.25">
      <c r="A7" s="7">
        <v>25</v>
      </c>
      <c r="B7" s="11"/>
      <c r="C7" s="7" t="s">
        <v>19</v>
      </c>
      <c r="D7" s="11" t="s">
        <v>52</v>
      </c>
      <c r="E7" s="11"/>
      <c r="F7" s="11"/>
      <c r="G7" s="11"/>
      <c r="H7" s="7" t="s">
        <v>18</v>
      </c>
      <c r="I7" s="7">
        <v>1</v>
      </c>
      <c r="J7" s="9">
        <v>50</v>
      </c>
      <c r="K7" s="9"/>
      <c r="L7" s="8">
        <f>ROUND(K7*((100+N7)/100), 2)</f>
        <v>0</v>
      </c>
      <c r="M7" s="8">
        <f>J7*K7</f>
        <v>0</v>
      </c>
      <c r="N7" s="10"/>
      <c r="O7" s="8">
        <f>J7*L7</f>
        <v>0</v>
      </c>
    </row>
    <row r="8" spans="1:16" ht="285" x14ac:dyDescent="0.25">
      <c r="A8" s="7">
        <v>26</v>
      </c>
      <c r="B8" s="11"/>
      <c r="C8" s="7" t="s">
        <v>16</v>
      </c>
      <c r="D8" s="11" t="s">
        <v>53</v>
      </c>
      <c r="E8" s="11"/>
      <c r="F8" s="11"/>
      <c r="G8" s="11"/>
      <c r="H8" s="7" t="s">
        <v>18</v>
      </c>
      <c r="I8" s="7"/>
      <c r="J8" s="9">
        <v>5</v>
      </c>
      <c r="K8" s="9"/>
      <c r="L8" s="8">
        <f>ROUND(K8*((100+N8)/100), 2)</f>
        <v>0</v>
      </c>
      <c r="M8" s="8">
        <f>J8*K8</f>
        <v>0</v>
      </c>
      <c r="N8" s="10"/>
      <c r="O8" s="8">
        <f>J8*L8</f>
        <v>0</v>
      </c>
    </row>
    <row r="9" spans="1:16" x14ac:dyDescent="0.25">
      <c r="I9" t="s">
        <v>31</v>
      </c>
      <c r="J9" s="8"/>
      <c r="K9" s="8"/>
      <c r="L9" s="8"/>
      <c r="M9" s="8">
        <f>SUM(M4:M8)</f>
        <v>0</v>
      </c>
      <c r="N9" s="8"/>
      <c r="O9" s="8">
        <f>SUM(O4:O8)</f>
        <v>0</v>
      </c>
      <c r="P9" s="12"/>
    </row>
  </sheetData>
  <pageMargins left="0.7" right="0.7" top="0.75" bottom="0.75" header="0.3" footer="0.3"/>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8"/>
  <sheetViews>
    <sheetView workbookViewId="0">
      <selection activeCell="F16" sqref="F16"/>
    </sheetView>
  </sheetViews>
  <sheetFormatPr defaultRowHeight="15" x14ac:dyDescent="0.25"/>
  <cols>
    <col min="1" max="1" width="4.42578125" customWidth="1"/>
    <col min="2" max="2" width="15.7109375" customWidth="1"/>
    <col min="3" max="3" width="13.42578125" customWidth="1"/>
    <col min="4" max="4" width="60.1406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54</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x14ac:dyDescent="0.25">
      <c r="A4" s="7">
        <v>27</v>
      </c>
      <c r="B4" s="11"/>
      <c r="C4" s="7" t="s">
        <v>16</v>
      </c>
      <c r="D4" s="11" t="s">
        <v>55</v>
      </c>
      <c r="E4" s="11"/>
      <c r="F4" s="11"/>
      <c r="G4" s="11"/>
      <c r="H4" s="7" t="s">
        <v>148</v>
      </c>
      <c r="I4" s="7"/>
      <c r="J4" s="9">
        <v>12</v>
      </c>
      <c r="K4" s="9"/>
      <c r="L4" s="8">
        <f>ROUND(K4*((100+N4)/100), 2)</f>
        <v>0</v>
      </c>
      <c r="M4" s="8">
        <f>J4*K4</f>
        <v>0</v>
      </c>
      <c r="N4" s="10"/>
      <c r="O4" s="8">
        <f>J4*L4</f>
        <v>0</v>
      </c>
    </row>
    <row r="5" spans="1:16" ht="75" x14ac:dyDescent="0.25">
      <c r="A5" s="7">
        <v>28</v>
      </c>
      <c r="B5" s="11"/>
      <c r="C5" s="7" t="s">
        <v>19</v>
      </c>
      <c r="D5" s="11" t="s">
        <v>56</v>
      </c>
      <c r="E5" s="11"/>
      <c r="F5" s="11"/>
      <c r="G5" s="11"/>
      <c r="H5" s="7" t="s">
        <v>18</v>
      </c>
      <c r="I5" s="7">
        <v>5</v>
      </c>
      <c r="J5" s="9">
        <v>20</v>
      </c>
      <c r="K5" s="9"/>
      <c r="L5" s="8">
        <f>ROUND(K5*((100+N5)/100), 2)</f>
        <v>0</v>
      </c>
      <c r="M5" s="8">
        <f>J5*K5</f>
        <v>0</v>
      </c>
      <c r="N5" s="10"/>
      <c r="O5" s="8">
        <f>J5*L5</f>
        <v>0</v>
      </c>
    </row>
    <row r="6" spans="1:16" ht="90" x14ac:dyDescent="0.25">
      <c r="A6" s="7">
        <v>29</v>
      </c>
      <c r="B6" s="11"/>
      <c r="C6" s="7" t="s">
        <v>19</v>
      </c>
      <c r="D6" s="11" t="s">
        <v>57</v>
      </c>
      <c r="E6" s="11"/>
      <c r="F6" s="11"/>
      <c r="G6" s="11"/>
      <c r="H6" s="7" t="s">
        <v>18</v>
      </c>
      <c r="I6" s="7">
        <v>1</v>
      </c>
      <c r="J6" s="9">
        <v>20</v>
      </c>
      <c r="K6" s="9"/>
      <c r="L6" s="8">
        <f>ROUND(K6*((100+N6)/100), 2)</f>
        <v>0</v>
      </c>
      <c r="M6" s="8">
        <f>J6*K6</f>
        <v>0</v>
      </c>
      <c r="N6" s="10"/>
      <c r="O6" s="8">
        <f>J6*L6</f>
        <v>0</v>
      </c>
    </row>
    <row r="7" spans="1:16" ht="30" x14ac:dyDescent="0.25">
      <c r="A7" s="7">
        <v>30</v>
      </c>
      <c r="B7" s="11"/>
      <c r="C7" s="7" t="s">
        <v>19</v>
      </c>
      <c r="D7" s="11" t="s">
        <v>58</v>
      </c>
      <c r="E7" s="11"/>
      <c r="F7" s="11"/>
      <c r="G7" s="11"/>
      <c r="H7" s="7" t="s">
        <v>18</v>
      </c>
      <c r="I7" s="7">
        <v>10</v>
      </c>
      <c r="J7" s="9">
        <v>20</v>
      </c>
      <c r="K7" s="9"/>
      <c r="L7" s="8">
        <f>ROUND(K7*((100+N7)/100), 2)</f>
        <v>0</v>
      </c>
      <c r="M7" s="8">
        <f>J7*K7</f>
        <v>0</v>
      </c>
      <c r="N7" s="10"/>
      <c r="O7" s="8">
        <f>J7*L7</f>
        <v>0</v>
      </c>
    </row>
    <row r="8" spans="1:16" x14ac:dyDescent="0.25">
      <c r="I8" t="s">
        <v>31</v>
      </c>
      <c r="J8" s="8"/>
      <c r="K8" s="8"/>
      <c r="L8" s="8"/>
      <c r="M8" s="8">
        <f>SUM(M4:M7)</f>
        <v>0</v>
      </c>
      <c r="N8" s="8"/>
      <c r="O8" s="8">
        <f>SUM(O4:O7)</f>
        <v>0</v>
      </c>
      <c r="P8" s="12"/>
    </row>
  </sheetData>
  <pageMargins left="0.7" right="0.7" top="0.75" bottom="0.75" header="0.3" footer="0.3"/>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5"/>
  <sheetViews>
    <sheetView workbookViewId="0">
      <selection activeCell="F14" sqref="F14"/>
    </sheetView>
  </sheetViews>
  <sheetFormatPr defaultRowHeight="15" x14ac:dyDescent="0.25"/>
  <cols>
    <col min="1" max="1" width="4.42578125" customWidth="1"/>
    <col min="2" max="2" width="15.7109375" customWidth="1"/>
    <col min="3" max="3" width="13.42578125" customWidth="1"/>
    <col min="4" max="4" width="61.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59</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270" x14ac:dyDescent="0.25">
      <c r="A4" s="7">
        <v>31</v>
      </c>
      <c r="B4" s="11"/>
      <c r="C4" s="7" t="s">
        <v>19</v>
      </c>
      <c r="D4" s="11" t="s">
        <v>60</v>
      </c>
      <c r="E4" s="11"/>
      <c r="F4" s="11"/>
      <c r="G4" s="11"/>
      <c r="H4" s="7" t="s">
        <v>18</v>
      </c>
      <c r="I4" s="7" t="s">
        <v>61</v>
      </c>
      <c r="J4" s="9">
        <v>2</v>
      </c>
      <c r="K4" s="9"/>
      <c r="L4" s="8">
        <f>ROUND(K4*((100+N4)/100), 2)</f>
        <v>0</v>
      </c>
      <c r="M4" s="8">
        <f>J4*K4</f>
        <v>0</v>
      </c>
      <c r="N4" s="10"/>
      <c r="O4" s="8">
        <f>J4*L4</f>
        <v>0</v>
      </c>
    </row>
    <row r="5" spans="1:16" x14ac:dyDescent="0.25">
      <c r="I5" t="s">
        <v>31</v>
      </c>
      <c r="J5" s="8"/>
      <c r="K5" s="8"/>
      <c r="L5" s="8"/>
      <c r="M5" s="8">
        <f>SUM(M4:M4)</f>
        <v>0</v>
      </c>
      <c r="N5" s="8"/>
      <c r="O5" s="8">
        <f>SUM(O4:O4)</f>
        <v>0</v>
      </c>
      <c r="P5" s="12"/>
    </row>
  </sheetData>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14"/>
  <sheetViews>
    <sheetView workbookViewId="0">
      <selection activeCell="B6" sqref="B6"/>
    </sheetView>
  </sheetViews>
  <sheetFormatPr defaultRowHeight="15" x14ac:dyDescent="0.25"/>
  <cols>
    <col min="1" max="1" width="4.42578125" customWidth="1"/>
    <col min="2" max="2" width="15.7109375" customWidth="1"/>
    <col min="3" max="3" width="13.42578125" customWidth="1"/>
    <col min="4" max="4" width="63.1406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62</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330" x14ac:dyDescent="0.25">
      <c r="A4" s="7">
        <v>32</v>
      </c>
      <c r="B4" s="11"/>
      <c r="C4" s="7" t="s">
        <v>19</v>
      </c>
      <c r="D4" s="11" t="s">
        <v>63</v>
      </c>
      <c r="E4" s="11"/>
      <c r="F4" s="11"/>
      <c r="G4" s="11"/>
      <c r="H4" s="7" t="s">
        <v>18</v>
      </c>
      <c r="I4" s="7">
        <v>5</v>
      </c>
      <c r="J4" s="9">
        <v>4000</v>
      </c>
      <c r="K4" s="9"/>
      <c r="L4" s="8">
        <f t="shared" ref="L4:L13" si="0">ROUND(K4*((100+N4)/100), 2)</f>
        <v>0</v>
      </c>
      <c r="M4" s="8">
        <f t="shared" ref="M4:M13" si="1">J4*K4</f>
        <v>0</v>
      </c>
      <c r="N4" s="10"/>
      <c r="O4" s="8">
        <f t="shared" ref="O4:O13" si="2">J4*L4</f>
        <v>0</v>
      </c>
    </row>
    <row r="5" spans="1:16" ht="180" x14ac:dyDescent="0.25">
      <c r="A5" s="7">
        <v>33</v>
      </c>
      <c r="B5" s="11"/>
      <c r="C5" s="7" t="s">
        <v>19</v>
      </c>
      <c r="D5" s="11" t="s">
        <v>64</v>
      </c>
      <c r="E5" s="11"/>
      <c r="F5" s="11"/>
      <c r="G5" s="11"/>
      <c r="H5" s="7" t="s">
        <v>18</v>
      </c>
      <c r="I5" s="7">
        <v>5</v>
      </c>
      <c r="J5" s="9">
        <v>800</v>
      </c>
      <c r="K5" s="9"/>
      <c r="L5" s="8">
        <f t="shared" si="0"/>
        <v>0</v>
      </c>
      <c r="M5" s="8">
        <f t="shared" si="1"/>
        <v>0</v>
      </c>
      <c r="N5" s="10"/>
      <c r="O5" s="8">
        <f t="shared" si="2"/>
        <v>0</v>
      </c>
    </row>
    <row r="6" spans="1:16" ht="225" x14ac:dyDescent="0.25">
      <c r="A6" s="7">
        <v>34</v>
      </c>
      <c r="B6" s="11"/>
      <c r="C6" s="7" t="s">
        <v>19</v>
      </c>
      <c r="D6" s="11" t="s">
        <v>65</v>
      </c>
      <c r="E6" s="11"/>
      <c r="F6" s="11"/>
      <c r="G6" s="11"/>
      <c r="H6" s="7" t="s">
        <v>18</v>
      </c>
      <c r="I6" s="7">
        <v>5</v>
      </c>
      <c r="J6" s="9">
        <v>100</v>
      </c>
      <c r="K6" s="9"/>
      <c r="L6" s="8">
        <f t="shared" si="0"/>
        <v>0</v>
      </c>
      <c r="M6" s="8">
        <f t="shared" si="1"/>
        <v>0</v>
      </c>
      <c r="N6" s="10"/>
      <c r="O6" s="8">
        <f t="shared" si="2"/>
        <v>0</v>
      </c>
    </row>
    <row r="7" spans="1:16" ht="210" x14ac:dyDescent="0.25">
      <c r="A7" s="7">
        <v>35</v>
      </c>
      <c r="B7" s="11"/>
      <c r="C7" s="7" t="s">
        <v>19</v>
      </c>
      <c r="D7" s="11" t="s">
        <v>66</v>
      </c>
      <c r="E7" s="11"/>
      <c r="F7" s="11"/>
      <c r="G7" s="11"/>
      <c r="H7" s="7" t="s">
        <v>18</v>
      </c>
      <c r="I7" s="7">
        <v>5</v>
      </c>
      <c r="J7" s="9">
        <v>400</v>
      </c>
      <c r="K7" s="9"/>
      <c r="L7" s="8">
        <f t="shared" si="0"/>
        <v>0</v>
      </c>
      <c r="M7" s="8">
        <f t="shared" si="1"/>
        <v>0</v>
      </c>
      <c r="N7" s="10"/>
      <c r="O7" s="8">
        <f t="shared" si="2"/>
        <v>0</v>
      </c>
    </row>
    <row r="8" spans="1:16" ht="225" x14ac:dyDescent="0.25">
      <c r="A8" s="7">
        <v>36</v>
      </c>
      <c r="B8" s="11"/>
      <c r="C8" s="7" t="s">
        <v>19</v>
      </c>
      <c r="D8" s="11" t="s">
        <v>67</v>
      </c>
      <c r="E8" s="11"/>
      <c r="F8" s="11"/>
      <c r="G8" s="11"/>
      <c r="H8" s="7" t="s">
        <v>18</v>
      </c>
      <c r="I8" s="7">
        <v>5</v>
      </c>
      <c r="J8" s="9">
        <v>200</v>
      </c>
      <c r="K8" s="9"/>
      <c r="L8" s="8">
        <f t="shared" si="0"/>
        <v>0</v>
      </c>
      <c r="M8" s="8">
        <f t="shared" si="1"/>
        <v>0</v>
      </c>
      <c r="N8" s="10"/>
      <c r="O8" s="8">
        <f t="shared" si="2"/>
        <v>0</v>
      </c>
    </row>
    <row r="9" spans="1:16" ht="120" x14ac:dyDescent="0.25">
      <c r="A9" s="7">
        <v>37</v>
      </c>
      <c r="B9" s="11"/>
      <c r="C9" s="7" t="s">
        <v>19</v>
      </c>
      <c r="D9" s="11" t="s">
        <v>68</v>
      </c>
      <c r="E9" s="11"/>
      <c r="F9" s="11"/>
      <c r="G9" s="11"/>
      <c r="H9" s="7" t="s">
        <v>18</v>
      </c>
      <c r="I9" s="7">
        <v>5</v>
      </c>
      <c r="J9" s="9">
        <v>500</v>
      </c>
      <c r="K9" s="9"/>
      <c r="L9" s="8">
        <f t="shared" si="0"/>
        <v>0</v>
      </c>
      <c r="M9" s="8">
        <f t="shared" si="1"/>
        <v>0</v>
      </c>
      <c r="N9" s="10"/>
      <c r="O9" s="8">
        <f t="shared" si="2"/>
        <v>0</v>
      </c>
    </row>
    <row r="10" spans="1:16" ht="195" x14ac:dyDescent="0.25">
      <c r="A10" s="7">
        <v>38</v>
      </c>
      <c r="B10" s="11"/>
      <c r="C10" s="7" t="s">
        <v>19</v>
      </c>
      <c r="D10" s="11" t="s">
        <v>69</v>
      </c>
      <c r="E10" s="11"/>
      <c r="F10" s="11"/>
      <c r="G10" s="11"/>
      <c r="H10" s="7" t="s">
        <v>18</v>
      </c>
      <c r="I10" s="7">
        <v>1</v>
      </c>
      <c r="J10" s="9">
        <v>70</v>
      </c>
      <c r="K10" s="9"/>
      <c r="L10" s="8">
        <f t="shared" si="0"/>
        <v>0</v>
      </c>
      <c r="M10" s="8">
        <f t="shared" si="1"/>
        <v>0</v>
      </c>
      <c r="N10" s="10"/>
      <c r="O10" s="8">
        <f t="shared" si="2"/>
        <v>0</v>
      </c>
    </row>
    <row r="11" spans="1:16" ht="300" x14ac:dyDescent="0.25">
      <c r="A11" s="7">
        <v>39</v>
      </c>
      <c r="B11" s="11"/>
      <c r="C11" s="7" t="s">
        <v>19</v>
      </c>
      <c r="D11" s="11" t="s">
        <v>70</v>
      </c>
      <c r="E11" s="11"/>
      <c r="F11" s="11"/>
      <c r="G11" s="11"/>
      <c r="H11" s="7" t="s">
        <v>18</v>
      </c>
      <c r="I11" s="7">
        <v>1</v>
      </c>
      <c r="J11" s="9">
        <v>70</v>
      </c>
      <c r="K11" s="9"/>
      <c r="L11" s="8">
        <f t="shared" si="0"/>
        <v>0</v>
      </c>
      <c r="M11" s="8">
        <f t="shared" si="1"/>
        <v>0</v>
      </c>
      <c r="N11" s="10"/>
      <c r="O11" s="8">
        <f t="shared" si="2"/>
        <v>0</v>
      </c>
    </row>
    <row r="12" spans="1:16" ht="315" x14ac:dyDescent="0.25">
      <c r="A12" s="7">
        <v>40</v>
      </c>
      <c r="B12" s="11"/>
      <c r="C12" s="7" t="s">
        <v>19</v>
      </c>
      <c r="D12" s="11" t="s">
        <v>71</v>
      </c>
      <c r="E12" s="11"/>
      <c r="F12" s="11"/>
      <c r="G12" s="11"/>
      <c r="H12" s="7" t="s">
        <v>18</v>
      </c>
      <c r="I12" s="7">
        <v>1</v>
      </c>
      <c r="J12" s="9">
        <v>5</v>
      </c>
      <c r="K12" s="9"/>
      <c r="L12" s="8">
        <f t="shared" si="0"/>
        <v>0</v>
      </c>
      <c r="M12" s="8">
        <f t="shared" si="1"/>
        <v>0</v>
      </c>
      <c r="N12" s="10"/>
      <c r="O12" s="8">
        <f t="shared" si="2"/>
        <v>0</v>
      </c>
    </row>
    <row r="13" spans="1:16" ht="285" x14ac:dyDescent="0.25">
      <c r="A13" s="7">
        <v>41</v>
      </c>
      <c r="B13" s="11"/>
      <c r="C13" s="7" t="s">
        <v>19</v>
      </c>
      <c r="D13" s="11" t="s">
        <v>72</v>
      </c>
      <c r="E13" s="11"/>
      <c r="F13" s="11"/>
      <c r="G13" s="11"/>
      <c r="H13" s="7" t="s">
        <v>18</v>
      </c>
      <c r="I13" s="7">
        <v>1</v>
      </c>
      <c r="J13" s="9">
        <v>30</v>
      </c>
      <c r="K13" s="9"/>
      <c r="L13" s="8">
        <f t="shared" si="0"/>
        <v>0</v>
      </c>
      <c r="M13" s="8">
        <f t="shared" si="1"/>
        <v>0</v>
      </c>
      <c r="N13" s="10"/>
      <c r="O13" s="8">
        <f t="shared" si="2"/>
        <v>0</v>
      </c>
    </row>
    <row r="14" spans="1:16" x14ac:dyDescent="0.25">
      <c r="I14" t="s">
        <v>31</v>
      </c>
      <c r="J14" s="8"/>
      <c r="K14" s="8"/>
      <c r="L14" s="8"/>
      <c r="M14" s="8">
        <f>SUM(M4:M13)</f>
        <v>0</v>
      </c>
      <c r="N14" s="8"/>
      <c r="O14" s="8">
        <f>SUM(O4:O13)</f>
        <v>0</v>
      </c>
      <c r="P14" s="12"/>
    </row>
  </sheetData>
  <pageMargins left="0.7" right="0.7" top="0.75" bottom="0.75" header="0.3" footer="0.3"/>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5"/>
  <sheetViews>
    <sheetView workbookViewId="0">
      <selection activeCell="B6" sqref="B6"/>
    </sheetView>
  </sheetViews>
  <sheetFormatPr defaultRowHeight="15" x14ac:dyDescent="0.25"/>
  <cols>
    <col min="1" max="1" width="4.42578125" customWidth="1"/>
    <col min="2" max="2" width="15.7109375" customWidth="1"/>
    <col min="3" max="3" width="13.42578125" customWidth="1"/>
    <col min="4" max="4" width="63"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73</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240" x14ac:dyDescent="0.25">
      <c r="A4" s="7">
        <v>42</v>
      </c>
      <c r="B4" s="11"/>
      <c r="C4" s="7" t="s">
        <v>19</v>
      </c>
      <c r="D4" s="11" t="s">
        <v>74</v>
      </c>
      <c r="E4" s="11"/>
      <c r="F4" s="11"/>
      <c r="G4" s="11"/>
      <c r="H4" s="7" t="s">
        <v>18</v>
      </c>
      <c r="I4" s="7" t="s">
        <v>75</v>
      </c>
      <c r="J4" s="9">
        <v>50</v>
      </c>
      <c r="K4" s="9"/>
      <c r="L4" s="8">
        <f>ROUND(K4*((100+N4)/100), 2)</f>
        <v>0</v>
      </c>
      <c r="M4" s="8">
        <f>J4*K4</f>
        <v>0</v>
      </c>
      <c r="N4" s="10"/>
      <c r="O4" s="8">
        <f>J4*L4</f>
        <v>0</v>
      </c>
    </row>
    <row r="5" spans="1:16" x14ac:dyDescent="0.25">
      <c r="I5" t="s">
        <v>31</v>
      </c>
      <c r="J5" s="8"/>
      <c r="K5" s="8"/>
      <c r="L5" s="8"/>
      <c r="M5" s="8">
        <f>SUM(M4:M4)</f>
        <v>0</v>
      </c>
      <c r="N5" s="8"/>
      <c r="O5" s="8">
        <f>SUM(O4:O4)</f>
        <v>0</v>
      </c>
      <c r="P5" s="12"/>
    </row>
  </sheetData>
  <pageMargins left="0.7" right="0.7" top="0.75" bottom="0.75" header="0.3" footer="0.3"/>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5"/>
  <sheetViews>
    <sheetView zoomScale="70" zoomScaleNormal="70" workbookViewId="0">
      <selection activeCell="D8" sqref="D8"/>
    </sheetView>
  </sheetViews>
  <sheetFormatPr defaultRowHeight="15" x14ac:dyDescent="0.25"/>
  <cols>
    <col min="1" max="1" width="4.42578125" customWidth="1"/>
    <col min="2" max="2" width="15.7109375" customWidth="1"/>
    <col min="3" max="3" width="13.42578125" customWidth="1"/>
    <col min="4" max="4" width="76.5703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76</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409.5" x14ac:dyDescent="0.25">
      <c r="A4" s="7">
        <v>43</v>
      </c>
      <c r="B4" s="11"/>
      <c r="C4" s="7" t="s">
        <v>19</v>
      </c>
      <c r="D4" s="11" t="s">
        <v>77</v>
      </c>
      <c r="E4" s="11"/>
      <c r="F4" s="11"/>
      <c r="G4" s="11"/>
      <c r="H4" s="7" t="s">
        <v>18</v>
      </c>
      <c r="I4" s="7"/>
      <c r="J4" s="9">
        <v>10</v>
      </c>
      <c r="K4" s="9"/>
      <c r="L4" s="8">
        <f>ROUND(K4*((100+N4)/100), 2)</f>
        <v>0</v>
      </c>
      <c r="M4" s="8">
        <f>J4*K4</f>
        <v>0</v>
      </c>
      <c r="N4" s="10"/>
      <c r="O4" s="8">
        <f>J4*L4</f>
        <v>0</v>
      </c>
    </row>
    <row r="5" spans="1:16" x14ac:dyDescent="0.25">
      <c r="I5" t="s">
        <v>31</v>
      </c>
      <c r="J5" s="8"/>
      <c r="K5" s="8"/>
      <c r="L5" s="8"/>
      <c r="M5" s="8">
        <f>SUM(M4:M4)</f>
        <v>0</v>
      </c>
      <c r="N5" s="8"/>
      <c r="O5" s="8">
        <f>SUM(O4:O4)</f>
        <v>0</v>
      </c>
      <c r="P5" s="12"/>
    </row>
  </sheetData>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24</vt:i4>
      </vt:variant>
    </vt:vector>
  </HeadingPairs>
  <TitlesOfParts>
    <vt:vector size="24" baseType="lpstr">
      <vt:lpstr>(P1) Pakiet nr 1</vt:lpstr>
      <vt:lpstr>(P2) Pakiet nr 2</vt:lpstr>
      <vt:lpstr>(P3) Pakiet nr 3</vt:lpstr>
      <vt:lpstr>(P4) Pakiet nr 4</vt:lpstr>
      <vt:lpstr>(P5) Pakiet nr 5</vt:lpstr>
      <vt:lpstr>(P6) Pakiet nr 6</vt:lpstr>
      <vt:lpstr>(P7) Pakiet nr 7</vt:lpstr>
      <vt:lpstr>(P8) Pakiet nr 8</vt:lpstr>
      <vt:lpstr>(P9) Pakiet nr 9</vt:lpstr>
      <vt:lpstr>(P10) Pakiet nr 10</vt:lpstr>
      <vt:lpstr>(P11) Pakiet nr 11</vt:lpstr>
      <vt:lpstr>(P12) Pakiet nr 12</vt:lpstr>
      <vt:lpstr>(P13) Pakiet nr 13</vt:lpstr>
      <vt:lpstr>(P14) Pakiet nr 14</vt:lpstr>
      <vt:lpstr>(P15) Pakiet nr 15</vt:lpstr>
      <vt:lpstr>(P16) Pakiet nr 16</vt:lpstr>
      <vt:lpstr>(P17) Pakiet nr 17</vt:lpstr>
      <vt:lpstr>(P18) Pakiet nr 18</vt:lpstr>
      <vt:lpstr>(P19) Pakiet nr 19</vt:lpstr>
      <vt:lpstr>(P20) Pakiet nr 20</vt:lpstr>
      <vt:lpstr>(P21) Pakiet nr 21</vt:lpstr>
      <vt:lpstr>(P22) Pakiet nr 22</vt:lpstr>
      <vt:lpstr>(P23) Pakiet nr 23</vt:lpstr>
      <vt:lpstr>(P24) Pakiet nr 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Katarzyna Jakimiec</cp:lastModifiedBy>
  <dcterms:created xsi:type="dcterms:W3CDTF">2025-04-07T08:53:28Z</dcterms:created>
  <dcterms:modified xsi:type="dcterms:W3CDTF">2025-04-24T09:50:24Z</dcterms:modified>
  <cp:category/>
</cp:coreProperties>
</file>