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mc:AlternateContent xmlns:mc="http://schemas.openxmlformats.org/markup-compatibility/2006">
    <mc:Choice Requires="x15">
      <x15ac:absPath xmlns:x15ac="http://schemas.microsoft.com/office/spreadsheetml/2010/11/ac" url="\\192.168.10.33\Postępowania ZP\Postępowania Paulina\2025\Ustawa\86 Sprzęt jednorazowy medyczny dla wszystkich oddziałów szpitalnych\"/>
    </mc:Choice>
  </mc:AlternateContent>
  <xr:revisionPtr revIDLastSave="0" documentId="8_{3381C403-AC68-4D7A-9C73-1673C7DAB25C}" xr6:coauthVersionLast="47" xr6:coauthVersionMax="47" xr10:uidLastSave="{00000000-0000-0000-0000-000000000000}"/>
  <bookViews>
    <workbookView xWindow="-120" yWindow="-120" windowWidth="29040" windowHeight="15720" xr2:uid="{00000000-000D-0000-FFFF-FFFF00000000}"/>
  </bookViews>
  <sheets>
    <sheet name="(P1) cewnik centralny" sheetId="1" r:id="rId1"/>
    <sheet name="(P2) kaniule dożylne" sheetId="2" r:id="rId2"/>
    <sheet name="(P3) cewniki pośrednie" sheetId="3" r:id="rId3"/>
    <sheet name="(P4) cewniki foley_tiemann_nel" sheetId="4" r:id="rId4"/>
  </sheets>
  <calcPr calcId="999999"/>
</workbook>
</file>

<file path=xl/calcChain.xml><?xml version="1.0" encoding="utf-8"?>
<calcChain xmlns="http://schemas.openxmlformats.org/spreadsheetml/2006/main">
  <c r="O10" i="4" l="1"/>
  <c r="M10" i="4"/>
  <c r="O9" i="4"/>
  <c r="M9" i="4"/>
  <c r="L9" i="4"/>
  <c r="O8" i="4"/>
  <c r="M8" i="4"/>
  <c r="L8" i="4"/>
  <c r="O7" i="4"/>
  <c r="M7" i="4"/>
  <c r="L7" i="4"/>
  <c r="O6" i="4"/>
  <c r="M6" i="4"/>
  <c r="L6" i="4"/>
  <c r="O5" i="4"/>
  <c r="M5" i="4"/>
  <c r="L5" i="4"/>
  <c r="O4" i="4"/>
  <c r="M4" i="4"/>
  <c r="L4" i="4"/>
  <c r="O7" i="3"/>
  <c r="M7" i="3"/>
  <c r="O6" i="3"/>
  <c r="M6" i="3"/>
  <c r="L6" i="3"/>
  <c r="O5" i="3"/>
  <c r="M5" i="3"/>
  <c r="L5" i="3"/>
  <c r="O4" i="3"/>
  <c r="M4" i="3"/>
  <c r="L4" i="3"/>
  <c r="O7" i="2"/>
  <c r="M7" i="2"/>
  <c r="O6" i="2"/>
  <c r="M6" i="2"/>
  <c r="L6" i="2"/>
  <c r="O5" i="2"/>
  <c r="M5" i="2"/>
  <c r="L5" i="2"/>
  <c r="O4" i="2"/>
  <c r="M4" i="2"/>
  <c r="L4" i="2"/>
  <c r="O7" i="1"/>
  <c r="M7" i="1"/>
  <c r="O6" i="1"/>
  <c r="M6" i="1"/>
  <c r="L6" i="1"/>
  <c r="O5" i="1"/>
  <c r="M5" i="1"/>
  <c r="L5" i="1"/>
  <c r="O4" i="1"/>
  <c r="M4" i="1"/>
  <c r="L4" i="1"/>
</calcChain>
</file>

<file path=xl/sharedStrings.xml><?xml version="1.0" encoding="utf-8"?>
<sst xmlns="http://schemas.openxmlformats.org/spreadsheetml/2006/main" count="113" uniqueCount="38">
  <si>
    <t>(P1) cewnik centralny</t>
  </si>
  <si>
    <t>LP.</t>
  </si>
  <si>
    <t>Nazwa wykonawcy</t>
  </si>
  <si>
    <t>Indeks produktu u zamawiającego</t>
  </si>
  <si>
    <t>Przedmiot zakupu</t>
  </si>
  <si>
    <t>Indeks produktu u dostawcy- 20 znaków</t>
  </si>
  <si>
    <t>Nazwa produktu u dostawcy - 120 znaków</t>
  </si>
  <si>
    <t>Nazwa producenta</t>
  </si>
  <si>
    <t>Zamawiana jednostka miary</t>
  </si>
  <si>
    <t>Oferowana wielkość opakowania</t>
  </si>
  <si>
    <t>Ilość zamawianych jednostek miary</t>
  </si>
  <si>
    <t>Cena jednostki miary netto [zł]</t>
  </si>
  <si>
    <t>Cena jednostki miary brutto [zł]</t>
  </si>
  <si>
    <t>Wartość netto [zł]</t>
  </si>
  <si>
    <t>VAT %</t>
  </si>
  <si>
    <t>Wartość brutto [zł]</t>
  </si>
  <si>
    <t>312_07_08</t>
  </si>
  <si>
    <t>Dwuświatłowy  cewnik wprowadzany metodą Seldingera wykonany z poliuretanu ipregnowanego aktywnym srebrem, co stanowi skuteczne, potwierdzone badaniami zabezpieczenie przeciw działaniu gram-dodatnich, gram-ujemnych bakterii oraz grzybów. Zestaw zawierąjacy, prowadnik nitinolowy pokryty teflonem  typu J 60 cm  w podajniku, umożliwiający wprowadzenie kciukiem , cewnik widoczny w Rtg o rozmiarze 7,5 Fr długość 16 lub 20 cm, strzykawkę 5ml,  bezpieczny skalpel pozwalający uniknąć zranienia, igła bezpieczna do nakłucia 18G x 70mm, rozszerzacz 8F 10 cm, zawór  aby ograniczyć ryzyko utraty krwi i zatoru powietrznego, dodatkowe skrzydełka mocujące,</t>
  </si>
  <si>
    <t>szt.</t>
  </si>
  <si>
    <t>Trzyświatłowy  cewnik wprowadzany metodą Seldingera wykonany z poliuretanu ipregnowanego aktywnym srebrem, stanowi skuteczne, potwierdzone badaniami zabezpieczenie przeciw działaniu gram-dodatnich, gram-ujemnych bakterii oraz grzybów. Zestaw zawierąjacy, prowadnik nitinolowy pokryty teflonem  typu J 60 cm  w podajniku, umożliwiający wprowadzenie kciukiem , cewnik widoczny w Rtg o rozmiarze 7,5 Fr długość 16 lub 20 cm, strzykawkę 5ml,  bezpieczny skalpel pozwalający uniknąć zranienia, igła bezpieczna do nakłucia 18G x 70mm, rozszerzacz 8F 10 cm, zawór  aby ograniczyć ryzyko utraty krwi i zatoru powietrznego, dodatkowe skrzydełka mocujące,</t>
  </si>
  <si>
    <t>System mocowania cewników podskórnych  za pomocą nitinolowej kotwicy umieszczonej  pod skórą. Bez stosowani kleju. Umożliwiający pielęgnacje miejsca wkłucia dookoła poprzez podniesienie cewnika wraz z mocowaniem. Przeznaczony do stosowania bez ograniczenia czasowego ( przez cały czas utrzymywania cewnika ) rozmiary od 3 F- 12 F</t>
  </si>
  <si>
    <t>Razem</t>
  </si>
  <si>
    <t>(P2) kaniule dożylne</t>
  </si>
  <si>
    <t>Bezpieczna kaniula dożylna wykonana z termoplastycznego poliuretanu (PU), wyposażona w 6 pasków kontrastujących w RTG (siarczan baru), igła ze stali nierdzewnej z ostrzem typu „Back-Cut”, pasywny element zabezpieczający igłę wykonany z poliwęglanu lub ABS-u oraz stali nierdzewnej, uchwyt umożliwiający wkłucie jedną ręką, port boczny wyposażony w silikonową zastawkę do wstrzyknięć, samodomykający się korek portu bocznego oraz skrzydełka mocujące z możliwością przyszycia w kolorze identyfikującym rozmiar kaniuli, filtr hydrofobowy, opakowanie typu twardy blister (PVC+TYVEC). Na opakowaniu w kolorze identyfikującym rozmiar fabrycznie umieszczone: numer katalogowy, materiał cewnika, rozmiar (G x cale oraz mm) oraz przepływ kaniuli (ml/min), brak zawartości lateksu oraz ftalanów. Rozmiary: 22G x 1” (0,9 x 25 mm) 36 ml/min, 20G x 1¼‘’ (1,1 x 32 mm) 61 ml/min, 18G x 1¾’’ (1,3 x 45 mm) 100 ml/min, 17G x 1¾’’ (1,5 x 45 mm) 142 ml/min, 16G x 1¾’’ (1,7 x 45 mm) 200 ml/min,</t>
  </si>
  <si>
    <t>kaniula dożylna do długotrwałych wlewów (typu Venflon) 26G bez portu bocznego, sterylne z materiału PTFE lub równoważnego, ostrze wkłucie atraumatyczne,  końcówka cewnika podwójnie zwężona, cewnik neonatologiczny bez portu bocznego wyposażony w przyrząd ułatwiający wprowadzenie w żyłę opakowane w sztywna opakowania uniemożliwiające przypadkowe uszkodzenia</t>
  </si>
  <si>
    <t>kaniula dożylna do długotrwałych wlewów ( typu venflon) wykonane z FEP, opakowane w sztywne opakowania uniemożliwiające przypadkowe uszkodzenia wyposażona w skrzydełka, samodomykający się port boczny lub ze standardowym koreczkiem portu bocznego, min. 2 linie rtg, .
         * 16G
         * 17G
         * 18G
         * 20G
         * 22G</t>
  </si>
  <si>
    <t>(P3) cewniki pośrednie</t>
  </si>
  <si>
    <t>312_01_08</t>
  </si>
  <si>
    <t>Cewnik pośredni Midline zakładany z żyły obwodowej metodą Seldingera. Wykonany z PUR ze zintegrowaną przedłużką w rozmiarze 4Fr o długości 15cm, 20cm i 25cm do wyboru. W zestawie echogeniczna igła do nakłucia o długości 7cm, dylatator, prowadnica w pochewce do obsługi jedną ręką, przepływ do 300ml/m</t>
  </si>
  <si>
    <t>Cewnik pośredni Midline zakładany z żyły obwodowej metodą Seldingera. Wykonany z PUR ze zintegrowaną przedłużką w rozmiarze 3Fr o długości 15cm, 20cm do wyboru przez Zamawiającego. W zestawie echogeniczna igła do nakłucia o długości 4 i 7cm, dylatator, prowadnica w pochewce do obsługi jedną ręką, przepływ 300ml/m</t>
  </si>
  <si>
    <t>System mocowania cewników Midline  przylepno-rzepowy zastosowanie do 7 dni</t>
  </si>
  <si>
    <t>(P4) cewniki foley/tiemann/nelaton</t>
  </si>
  <si>
    <t>Cewnik typu Foley: sterylny, dwudrożny z balonem, silikonowany z atraumatyczną , gładka struktura cewnika , balon odporny na ciśnienie, łatwy do napełnienia i opróżnienia, odporny na rozrywanie, oznaczenie kolorystyczne rozmiaru na zastawce, nazwa producenta rozmiar oraz poność balonu na cewniku, rozmiary - CH - 12 balon 5-10 ml, CH 14 balon 5-10 ml, CH 16 balon 5-10 ml, CH 18 balon 5-10 ml, CH-20 balon 5-10 ml, CH 22 balon 5-10 ml, CH- 24 balon 5-10 ml. Pakowanie: podwójne – wew. folia, zew. papier/folia</t>
  </si>
  <si>
    <t>Cewnik typu Foley: sterylny, dwudrożny z balonem, silikonowany z atraumatyczną , gładka struktura cewnika , balon odporny na ciśnienie, łatwy do napełnienia i opróżnienia, odporny na rozrywanie, oznaczenie kolorystyczne rozmiaru na zastawce, nazwa producenta rozmiar oraz pojemność balonu na cewniku, rozmiary: CH 16 balon 30 ml oznaczenie pojemności na cewniku, CH 18 balon 30 ml oznaczenie pojemności na cewniku,  CH 20 balon 30 ml oznaczenie pojemności na cewniku,  CH 22 balon 30 ml oznaczenie pojemności na cewniku,  CH 24 balon 30 ml oznaczenie pojemności na cewniku. Pakowanie: podwójne – wew. folia, zew. papier/folia</t>
  </si>
  <si>
    <t>Cewnik typu Foley: sterylny, dwudrożny z balonem, silikonowany z atraumatyczną , gładka struktura cewnika , balon odporny na ciśnienie, łatwy do napełnienia i opróżnienia, odporny na rozrywanie, oznaczenie kolorystyczne rozmiaru na zastawce, rozmiary: CH-6 balon 3 ml,CH 8-10 balon 3-5 ml. Pakowanie: podwójne – wew. folia, zew. papier/folia</t>
  </si>
  <si>
    <t>cewnik urologiczny silikonowany Foley  trójdrożny, rozmiary CH 18, 20, 22dla wszystkich rozmiarów balon 30ml.</t>
  </si>
  <si>
    <t>cewnik Nelaton rozmiary: 8 F  do 22 F, długość cewnika 400mm, kolorystyczne oznaczenie rozmiaru oraz nazwa producenta na łączniku</t>
  </si>
  <si>
    <t>-cewnik Tieman rozmiary;8 CH do 24 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</si>
</sst>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numFmts>
  <fonts count="3" x14ac:knownFonts="1">
    <font>
      <sz val="11"/>
      <color rgb="FF000000"/>
      <name val="Calibri"/>
    </font>
    <font>
      <b/>
      <sz val="14"/>
      <color rgb="FF000000"/>
      <name val="Calibri"/>
    </font>
    <font>
      <b/>
      <sz val="11"/>
      <color rgb="FF000000"/>
      <name val="Calibri"/>
    </font>
  </fonts>
  <fills count="3">
    <fill>
      <patternFill patternType="none"/>
    </fill>
    <fill>
      <patternFill patternType="gray125"/>
    </fill>
    <fill>
      <patternFill patternType="solid">
        <fgColor rgb="FFDDD9C4"/>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3">
    <xf numFmtId="0" fontId="0" fillId="0" borderId="0" xfId="0"/>
    <xf numFmtId="0" fontId="1" fillId="0" borderId="0" xfId="0" applyFont="1" applyAlignment="1">
      <alignment horizontal="centerContinuous"/>
    </xf>
    <xf numFmtId="0" fontId="2" fillId="2" borderId="1" xfId="0" applyFont="1" applyFill="1" applyBorder="1" applyAlignment="1">
      <alignment horizontal="centerContinuous" wrapText="1"/>
    </xf>
    <xf numFmtId="0" fontId="0" fillId="0" borderId="1" xfId="0" applyBorder="1" applyAlignment="1">
      <alignment horizontal="centerContinuous"/>
    </xf>
    <xf numFmtId="1" fontId="2" fillId="2" borderId="1" xfId="0" applyNumberFormat="1" applyFont="1" applyFill="1" applyBorder="1" applyAlignment="1">
      <alignment horizontal="centerContinuous" wrapText="1"/>
    </xf>
    <xf numFmtId="1" fontId="0" fillId="0" borderId="1" xfId="0" applyNumberFormat="1" applyBorder="1" applyAlignment="1">
      <alignment horizontal="centerContinuous"/>
    </xf>
    <xf numFmtId="1" fontId="0" fillId="0" borderId="0" xfId="0" applyNumberFormat="1"/>
    <xf numFmtId="0" fontId="0" fillId="0" borderId="1" xfId="0" applyBorder="1" applyAlignment="1" applyProtection="1">
      <alignment horizontal="center"/>
      <protection locked="0"/>
    </xf>
    <xf numFmtId="164" fontId="0" fillId="0" borderId="1" xfId="0" applyNumberFormat="1" applyBorder="1" applyAlignment="1">
      <alignment horizontal="center"/>
    </xf>
    <xf numFmtId="164" fontId="0" fillId="0" borderId="1" xfId="0" applyNumberFormat="1" applyBorder="1" applyAlignment="1" applyProtection="1">
      <alignment horizontal="center"/>
      <protection locked="0"/>
    </xf>
    <xf numFmtId="1" fontId="0" fillId="0" borderId="1" xfId="0" applyNumberFormat="1" applyBorder="1" applyAlignment="1" applyProtection="1">
      <alignment horizontal="center"/>
      <protection locked="0"/>
    </xf>
    <xf numFmtId="0" fontId="0" fillId="0" borderId="1" xfId="0" applyBorder="1" applyAlignment="1" applyProtection="1">
      <alignment horizontal="left" vertical="top" wrapText="1"/>
      <protection locked="0"/>
    </xf>
    <xf numFmtId="0" fontId="0" fillId="0" borderId="0" xfId="0" applyAlignment="1">
      <alignment horizontal="centerContinuous"/>
    </xf>
  </cellXfs>
  <cellStyles count="1">
    <cellStyle name="Normalny"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7"/>
  <sheetViews>
    <sheetView tabSelected="1" workbookViewId="0">
      <selection activeCell="O7" sqref="O7"/>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6" customWidth="1"/>
    <col min="15" max="15" width="18" customWidth="1"/>
  </cols>
  <sheetData>
    <row r="1" spans="1:16" ht="18.75" x14ac:dyDescent="0.3">
      <c r="F1" s="1" t="s">
        <v>0</v>
      </c>
    </row>
    <row r="2" spans="1:16" ht="60" x14ac:dyDescent="0.25">
      <c r="A2" s="2" t="s">
        <v>1</v>
      </c>
      <c r="B2" s="2" t="s">
        <v>2</v>
      </c>
      <c r="C2" s="2" t="s">
        <v>3</v>
      </c>
      <c r="D2" s="2" t="s">
        <v>4</v>
      </c>
      <c r="E2" s="2" t="s">
        <v>5</v>
      </c>
      <c r="F2" s="2" t="s">
        <v>6</v>
      </c>
      <c r="G2" s="2" t="s">
        <v>7</v>
      </c>
      <c r="H2" s="2" t="s">
        <v>8</v>
      </c>
      <c r="I2" s="2" t="s">
        <v>9</v>
      </c>
      <c r="J2" s="2" t="s">
        <v>10</v>
      </c>
      <c r="K2" s="2" t="s">
        <v>11</v>
      </c>
      <c r="L2" s="2" t="s">
        <v>12</v>
      </c>
      <c r="M2" s="2" t="s">
        <v>13</v>
      </c>
      <c r="N2" s="4" t="s">
        <v>14</v>
      </c>
      <c r="O2" s="2" t="s">
        <v>15</v>
      </c>
    </row>
    <row r="3" spans="1:16" x14ac:dyDescent="0.25">
      <c r="A3" s="3">
        <v>1</v>
      </c>
      <c r="B3" s="3">
        <v>2</v>
      </c>
      <c r="C3" s="3">
        <v>3</v>
      </c>
      <c r="D3" s="3">
        <v>4</v>
      </c>
      <c r="E3" s="3">
        <v>5</v>
      </c>
      <c r="F3" s="3">
        <v>6</v>
      </c>
      <c r="G3" s="3">
        <v>7</v>
      </c>
      <c r="H3" s="3">
        <v>8</v>
      </c>
      <c r="I3" s="3">
        <v>9</v>
      </c>
      <c r="J3" s="3">
        <v>10</v>
      </c>
      <c r="K3" s="3">
        <v>11</v>
      </c>
      <c r="L3" s="3">
        <v>12</v>
      </c>
      <c r="M3" s="3">
        <v>13</v>
      </c>
      <c r="N3" s="5">
        <v>14</v>
      </c>
      <c r="O3" s="3">
        <v>15</v>
      </c>
    </row>
    <row r="4" spans="1:16" ht="180" x14ac:dyDescent="0.25">
      <c r="A4" s="7">
        <v>1</v>
      </c>
      <c r="B4" s="11"/>
      <c r="C4" s="7" t="s">
        <v>16</v>
      </c>
      <c r="D4" s="11" t="s">
        <v>17</v>
      </c>
      <c r="E4" s="11"/>
      <c r="F4" s="11"/>
      <c r="G4" s="11"/>
      <c r="H4" s="7" t="s">
        <v>18</v>
      </c>
      <c r="I4" s="7"/>
      <c r="J4" s="9">
        <v>500</v>
      </c>
      <c r="K4" s="9"/>
      <c r="L4" s="8">
        <f>ROUND(K4*((100+N4)/100), 2)</f>
        <v>0</v>
      </c>
      <c r="M4" s="8">
        <f>J4*K4</f>
        <v>0</v>
      </c>
      <c r="N4" s="10"/>
      <c r="O4" s="8">
        <f>J4*L4</f>
        <v>0</v>
      </c>
    </row>
    <row r="5" spans="1:16" ht="180" x14ac:dyDescent="0.25">
      <c r="A5" s="7">
        <v>2</v>
      </c>
      <c r="B5" s="11"/>
      <c r="C5" s="7" t="s">
        <v>16</v>
      </c>
      <c r="D5" s="11" t="s">
        <v>19</v>
      </c>
      <c r="E5" s="11"/>
      <c r="F5" s="11"/>
      <c r="G5" s="11"/>
      <c r="H5" s="7" t="s">
        <v>18</v>
      </c>
      <c r="I5" s="7"/>
      <c r="J5" s="9">
        <v>300</v>
      </c>
      <c r="K5" s="9"/>
      <c r="L5" s="8">
        <f>ROUND(K5*((100+N5)/100), 2)</f>
        <v>0</v>
      </c>
      <c r="M5" s="8">
        <f>J5*K5</f>
        <v>0</v>
      </c>
      <c r="N5" s="10"/>
      <c r="O5" s="8">
        <f>J5*L5</f>
        <v>0</v>
      </c>
    </row>
    <row r="6" spans="1:16" ht="90" x14ac:dyDescent="0.25">
      <c r="A6" s="7">
        <v>3</v>
      </c>
      <c r="B6" s="11"/>
      <c r="C6" s="7" t="s">
        <v>16</v>
      </c>
      <c r="D6" s="11" t="s">
        <v>20</v>
      </c>
      <c r="E6" s="11"/>
      <c r="F6" s="11"/>
      <c r="G6" s="11"/>
      <c r="H6" s="7" t="s">
        <v>18</v>
      </c>
      <c r="I6" s="7"/>
      <c r="J6" s="9">
        <v>10</v>
      </c>
      <c r="K6" s="9"/>
      <c r="L6" s="8">
        <f>ROUND(K6*((100+N6)/100), 2)</f>
        <v>0</v>
      </c>
      <c r="M6" s="8">
        <f>J6*K6</f>
        <v>0</v>
      </c>
      <c r="N6" s="10"/>
      <c r="O6" s="8">
        <f>J6*L6</f>
        <v>0</v>
      </c>
    </row>
    <row r="7" spans="1:16" x14ac:dyDescent="0.25">
      <c r="I7" t="s">
        <v>21</v>
      </c>
      <c r="J7" s="8"/>
      <c r="K7" s="8"/>
      <c r="L7" s="8"/>
      <c r="M7" s="8">
        <f>SUM(M4:M6)</f>
        <v>0</v>
      </c>
      <c r="N7" s="8"/>
      <c r="O7" s="8">
        <f>SUM(O4:O6)</f>
        <v>0</v>
      </c>
      <c r="P7" s="12"/>
    </row>
  </sheetData>
  <sheetProtection sheet="1"/>
  <pageMargins left="0.7" right="0.7" top="0.75" bottom="0.75" header="0.3" footer="0.3"/>
  <pageSetup paperSize="9"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7"/>
  <sheetViews>
    <sheetView workbookViewId="0">
      <selection activeCell="O7" sqref="O7"/>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6" customWidth="1"/>
    <col min="15" max="15" width="18" customWidth="1"/>
  </cols>
  <sheetData>
    <row r="1" spans="1:16" ht="18.75" x14ac:dyDescent="0.3">
      <c r="F1" s="1" t="s">
        <v>22</v>
      </c>
    </row>
    <row r="2" spans="1:16" ht="60" x14ac:dyDescent="0.25">
      <c r="A2" s="2" t="s">
        <v>1</v>
      </c>
      <c r="B2" s="2" t="s">
        <v>2</v>
      </c>
      <c r="C2" s="2" t="s">
        <v>3</v>
      </c>
      <c r="D2" s="2" t="s">
        <v>4</v>
      </c>
      <c r="E2" s="2" t="s">
        <v>5</v>
      </c>
      <c r="F2" s="2" t="s">
        <v>6</v>
      </c>
      <c r="G2" s="2" t="s">
        <v>7</v>
      </c>
      <c r="H2" s="2" t="s">
        <v>8</v>
      </c>
      <c r="I2" s="2" t="s">
        <v>9</v>
      </c>
      <c r="J2" s="2" t="s">
        <v>10</v>
      </c>
      <c r="K2" s="2" t="s">
        <v>11</v>
      </c>
      <c r="L2" s="2" t="s">
        <v>12</v>
      </c>
      <c r="M2" s="2" t="s">
        <v>13</v>
      </c>
      <c r="N2" s="4" t="s">
        <v>14</v>
      </c>
      <c r="O2" s="2" t="s">
        <v>15</v>
      </c>
    </row>
    <row r="3" spans="1:16" x14ac:dyDescent="0.25">
      <c r="A3" s="3">
        <v>1</v>
      </c>
      <c r="B3" s="3">
        <v>2</v>
      </c>
      <c r="C3" s="3">
        <v>3</v>
      </c>
      <c r="D3" s="3">
        <v>4</v>
      </c>
      <c r="E3" s="3">
        <v>5</v>
      </c>
      <c r="F3" s="3">
        <v>6</v>
      </c>
      <c r="G3" s="3">
        <v>7</v>
      </c>
      <c r="H3" s="3">
        <v>8</v>
      </c>
      <c r="I3" s="3">
        <v>9</v>
      </c>
      <c r="J3" s="3">
        <v>10</v>
      </c>
      <c r="K3" s="3">
        <v>11</v>
      </c>
      <c r="L3" s="3">
        <v>12</v>
      </c>
      <c r="M3" s="3">
        <v>13</v>
      </c>
      <c r="N3" s="5">
        <v>14</v>
      </c>
      <c r="O3" s="3">
        <v>15</v>
      </c>
    </row>
    <row r="4" spans="1:16" ht="255" x14ac:dyDescent="0.25">
      <c r="A4" s="7">
        <v>4</v>
      </c>
      <c r="B4" s="11"/>
      <c r="C4" s="7" t="s">
        <v>16</v>
      </c>
      <c r="D4" s="11" t="s">
        <v>23</v>
      </c>
      <c r="E4" s="11"/>
      <c r="F4" s="11"/>
      <c r="G4" s="11"/>
      <c r="H4" s="7" t="s">
        <v>18</v>
      </c>
      <c r="I4" s="7"/>
      <c r="J4" s="9">
        <v>40000</v>
      </c>
      <c r="K4" s="9"/>
      <c r="L4" s="8">
        <f>ROUND(K4*((100+N4)/100), 2)</f>
        <v>0</v>
      </c>
      <c r="M4" s="8">
        <f>J4*K4</f>
        <v>0</v>
      </c>
      <c r="N4" s="10"/>
      <c r="O4" s="8">
        <f>J4*L4</f>
        <v>0</v>
      </c>
    </row>
    <row r="5" spans="1:16" ht="105" x14ac:dyDescent="0.25">
      <c r="A5" s="7">
        <v>5</v>
      </c>
      <c r="B5" s="11"/>
      <c r="C5" s="7" t="s">
        <v>16</v>
      </c>
      <c r="D5" s="11" t="s">
        <v>24</v>
      </c>
      <c r="E5" s="11"/>
      <c r="F5" s="11"/>
      <c r="G5" s="11"/>
      <c r="H5" s="7" t="s">
        <v>18</v>
      </c>
      <c r="I5" s="7"/>
      <c r="J5" s="9">
        <v>3000</v>
      </c>
      <c r="K5" s="9"/>
      <c r="L5" s="8">
        <f>ROUND(K5*((100+N5)/100), 2)</f>
        <v>0</v>
      </c>
      <c r="M5" s="8">
        <f>J5*K5</f>
        <v>0</v>
      </c>
      <c r="N5" s="10"/>
      <c r="O5" s="8">
        <f>J5*L5</f>
        <v>0</v>
      </c>
    </row>
    <row r="6" spans="1:16" ht="150" x14ac:dyDescent="0.25">
      <c r="A6" s="7">
        <v>6</v>
      </c>
      <c r="B6" s="11"/>
      <c r="C6" s="7" t="s">
        <v>16</v>
      </c>
      <c r="D6" s="11" t="s">
        <v>25</v>
      </c>
      <c r="E6" s="11"/>
      <c r="F6" s="11"/>
      <c r="G6" s="11"/>
      <c r="H6" s="7" t="s">
        <v>18</v>
      </c>
      <c r="I6" s="7"/>
      <c r="J6" s="9">
        <v>150000</v>
      </c>
      <c r="K6" s="9"/>
      <c r="L6" s="8">
        <f>ROUND(K6*((100+N6)/100), 2)</f>
        <v>0</v>
      </c>
      <c r="M6" s="8">
        <f>J6*K6</f>
        <v>0</v>
      </c>
      <c r="N6" s="10"/>
      <c r="O6" s="8">
        <f>J6*L6</f>
        <v>0</v>
      </c>
    </row>
    <row r="7" spans="1:16" x14ac:dyDescent="0.25">
      <c r="I7" t="s">
        <v>21</v>
      </c>
      <c r="J7" s="8"/>
      <c r="K7" s="8"/>
      <c r="L7" s="8"/>
      <c r="M7" s="8">
        <f>SUM(M4:M6)</f>
        <v>0</v>
      </c>
      <c r="N7" s="8"/>
      <c r="O7" s="8">
        <f>SUM(O4:O6)</f>
        <v>0</v>
      </c>
      <c r="P7" s="12"/>
    </row>
  </sheetData>
  <sheetProtection sheet="1"/>
  <pageMargins left="0.7" right="0.7" top="0.75" bottom="0.75" header="0.3" footer="0.3"/>
  <pageSetup paperSize="9"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7"/>
  <sheetViews>
    <sheetView workbookViewId="0">
      <selection activeCell="O7" sqref="O7"/>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6" customWidth="1"/>
    <col min="15" max="15" width="18" customWidth="1"/>
  </cols>
  <sheetData>
    <row r="1" spans="1:16" ht="18.75" x14ac:dyDescent="0.3">
      <c r="F1" s="1" t="s">
        <v>26</v>
      </c>
    </row>
    <row r="2" spans="1:16" ht="60" x14ac:dyDescent="0.25">
      <c r="A2" s="2" t="s">
        <v>1</v>
      </c>
      <c r="B2" s="2" t="s">
        <v>2</v>
      </c>
      <c r="C2" s="2" t="s">
        <v>3</v>
      </c>
      <c r="D2" s="2" t="s">
        <v>4</v>
      </c>
      <c r="E2" s="2" t="s">
        <v>5</v>
      </c>
      <c r="F2" s="2" t="s">
        <v>6</v>
      </c>
      <c r="G2" s="2" t="s">
        <v>7</v>
      </c>
      <c r="H2" s="2" t="s">
        <v>8</v>
      </c>
      <c r="I2" s="2" t="s">
        <v>9</v>
      </c>
      <c r="J2" s="2" t="s">
        <v>10</v>
      </c>
      <c r="K2" s="2" t="s">
        <v>11</v>
      </c>
      <c r="L2" s="2" t="s">
        <v>12</v>
      </c>
      <c r="M2" s="2" t="s">
        <v>13</v>
      </c>
      <c r="N2" s="4" t="s">
        <v>14</v>
      </c>
      <c r="O2" s="2" t="s">
        <v>15</v>
      </c>
    </row>
    <row r="3" spans="1:16" x14ac:dyDescent="0.25">
      <c r="A3" s="3">
        <v>1</v>
      </c>
      <c r="B3" s="3">
        <v>2</v>
      </c>
      <c r="C3" s="3">
        <v>3</v>
      </c>
      <c r="D3" s="3">
        <v>4</v>
      </c>
      <c r="E3" s="3">
        <v>5</v>
      </c>
      <c r="F3" s="3">
        <v>6</v>
      </c>
      <c r="G3" s="3">
        <v>7</v>
      </c>
      <c r="H3" s="3">
        <v>8</v>
      </c>
      <c r="I3" s="3">
        <v>9</v>
      </c>
      <c r="J3" s="3">
        <v>10</v>
      </c>
      <c r="K3" s="3">
        <v>11</v>
      </c>
      <c r="L3" s="3">
        <v>12</v>
      </c>
      <c r="M3" s="3">
        <v>13</v>
      </c>
      <c r="N3" s="5">
        <v>14</v>
      </c>
      <c r="O3" s="3">
        <v>15</v>
      </c>
    </row>
    <row r="4" spans="1:16" ht="90" x14ac:dyDescent="0.25">
      <c r="A4" s="7">
        <v>7</v>
      </c>
      <c r="B4" s="11"/>
      <c r="C4" s="7" t="s">
        <v>27</v>
      </c>
      <c r="D4" s="11" t="s">
        <v>28</v>
      </c>
      <c r="E4" s="11"/>
      <c r="F4" s="11"/>
      <c r="G4" s="11"/>
      <c r="H4" s="7" t="s">
        <v>18</v>
      </c>
      <c r="I4" s="7"/>
      <c r="J4" s="9">
        <v>3500</v>
      </c>
      <c r="K4" s="9"/>
      <c r="L4" s="8">
        <f>ROUND(K4*((100+N4)/100), 2)</f>
        <v>0</v>
      </c>
      <c r="M4" s="8">
        <f>J4*K4</f>
        <v>0</v>
      </c>
      <c r="N4" s="10"/>
      <c r="O4" s="8">
        <f>J4*L4</f>
        <v>0</v>
      </c>
    </row>
    <row r="5" spans="1:16" ht="90" x14ac:dyDescent="0.25">
      <c r="A5" s="7">
        <v>8</v>
      </c>
      <c r="B5" s="11"/>
      <c r="C5" s="7" t="s">
        <v>16</v>
      </c>
      <c r="D5" s="11" t="s">
        <v>29</v>
      </c>
      <c r="E5" s="11"/>
      <c r="F5" s="11"/>
      <c r="G5" s="11"/>
      <c r="H5" s="7" t="s">
        <v>18</v>
      </c>
      <c r="I5" s="7"/>
      <c r="J5" s="9">
        <v>500</v>
      </c>
      <c r="K5" s="9"/>
      <c r="L5" s="8">
        <f>ROUND(K5*((100+N5)/100), 2)</f>
        <v>0</v>
      </c>
      <c r="M5" s="8">
        <f>J5*K5</f>
        <v>0</v>
      </c>
      <c r="N5" s="10"/>
      <c r="O5" s="8">
        <f>J5*L5</f>
        <v>0</v>
      </c>
    </row>
    <row r="6" spans="1:16" ht="30" x14ac:dyDescent="0.25">
      <c r="A6" s="7">
        <v>9</v>
      </c>
      <c r="B6" s="11"/>
      <c r="C6" s="7" t="s">
        <v>16</v>
      </c>
      <c r="D6" s="11" t="s">
        <v>30</v>
      </c>
      <c r="E6" s="11"/>
      <c r="F6" s="11"/>
      <c r="G6" s="11"/>
      <c r="H6" s="7" t="s">
        <v>18</v>
      </c>
      <c r="I6" s="7"/>
      <c r="J6" s="9">
        <v>4000</v>
      </c>
      <c r="K6" s="9"/>
      <c r="L6" s="8">
        <f>ROUND(K6*((100+N6)/100), 2)</f>
        <v>0</v>
      </c>
      <c r="M6" s="8">
        <f>J6*K6</f>
        <v>0</v>
      </c>
      <c r="N6" s="10"/>
      <c r="O6" s="8">
        <f>J6*L6</f>
        <v>0</v>
      </c>
    </row>
    <row r="7" spans="1:16" x14ac:dyDescent="0.25">
      <c r="I7" t="s">
        <v>21</v>
      </c>
      <c r="J7" s="8"/>
      <c r="K7" s="8"/>
      <c r="L7" s="8"/>
      <c r="M7" s="8">
        <f>SUM(M4:M6)</f>
        <v>0</v>
      </c>
      <c r="N7" s="8"/>
      <c r="O7" s="8">
        <f>SUM(O4:O6)</f>
        <v>0</v>
      </c>
      <c r="P7" s="12"/>
    </row>
  </sheetData>
  <sheetProtection sheet="1"/>
  <pageMargins left="0.7" right="0.7" top="0.75" bottom="0.75" header="0.3" footer="0.3"/>
  <pageSetup paperSize="9"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10"/>
  <sheetViews>
    <sheetView workbookViewId="0">
      <selection activeCell="O10" sqref="O10"/>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6" customWidth="1"/>
    <col min="15" max="15" width="18" customWidth="1"/>
  </cols>
  <sheetData>
    <row r="1" spans="1:16" ht="18.75" x14ac:dyDescent="0.3">
      <c r="F1" s="1" t="s">
        <v>31</v>
      </c>
    </row>
    <row r="2" spans="1:16" ht="60" x14ac:dyDescent="0.25">
      <c r="A2" s="2" t="s">
        <v>1</v>
      </c>
      <c r="B2" s="2" t="s">
        <v>2</v>
      </c>
      <c r="C2" s="2" t="s">
        <v>3</v>
      </c>
      <c r="D2" s="2" t="s">
        <v>4</v>
      </c>
      <c r="E2" s="2" t="s">
        <v>5</v>
      </c>
      <c r="F2" s="2" t="s">
        <v>6</v>
      </c>
      <c r="G2" s="2" t="s">
        <v>7</v>
      </c>
      <c r="H2" s="2" t="s">
        <v>8</v>
      </c>
      <c r="I2" s="2" t="s">
        <v>9</v>
      </c>
      <c r="J2" s="2" t="s">
        <v>10</v>
      </c>
      <c r="K2" s="2" t="s">
        <v>11</v>
      </c>
      <c r="L2" s="2" t="s">
        <v>12</v>
      </c>
      <c r="M2" s="2" t="s">
        <v>13</v>
      </c>
      <c r="N2" s="4" t="s">
        <v>14</v>
      </c>
      <c r="O2" s="2" t="s">
        <v>15</v>
      </c>
    </row>
    <row r="3" spans="1:16" x14ac:dyDescent="0.25">
      <c r="A3" s="3">
        <v>1</v>
      </c>
      <c r="B3" s="3">
        <v>2</v>
      </c>
      <c r="C3" s="3">
        <v>3</v>
      </c>
      <c r="D3" s="3">
        <v>4</v>
      </c>
      <c r="E3" s="3">
        <v>5</v>
      </c>
      <c r="F3" s="3">
        <v>6</v>
      </c>
      <c r="G3" s="3">
        <v>7</v>
      </c>
      <c r="H3" s="3">
        <v>8</v>
      </c>
      <c r="I3" s="3">
        <v>9</v>
      </c>
      <c r="J3" s="3">
        <v>10</v>
      </c>
      <c r="K3" s="3">
        <v>11</v>
      </c>
      <c r="L3" s="3">
        <v>12</v>
      </c>
      <c r="M3" s="3">
        <v>13</v>
      </c>
      <c r="N3" s="5">
        <v>14</v>
      </c>
      <c r="O3" s="3">
        <v>15</v>
      </c>
    </row>
    <row r="4" spans="1:16" ht="135" x14ac:dyDescent="0.25">
      <c r="A4" s="7">
        <v>10</v>
      </c>
      <c r="B4" s="11"/>
      <c r="C4" s="7" t="s">
        <v>16</v>
      </c>
      <c r="D4" s="11" t="s">
        <v>32</v>
      </c>
      <c r="E4" s="11"/>
      <c r="F4" s="11"/>
      <c r="G4" s="11"/>
      <c r="H4" s="7" t="s">
        <v>18</v>
      </c>
      <c r="I4" s="7"/>
      <c r="J4" s="9">
        <v>14000</v>
      </c>
      <c r="K4" s="9"/>
      <c r="L4" s="8">
        <f t="shared" ref="L4:L9" si="0">ROUND(K4*((100+N4)/100), 2)</f>
        <v>0</v>
      </c>
      <c r="M4" s="8">
        <f t="shared" ref="M4:M9" si="1">J4*K4</f>
        <v>0</v>
      </c>
      <c r="N4" s="10"/>
      <c r="O4" s="8">
        <f t="shared" ref="O4:O9" si="2">J4*L4</f>
        <v>0</v>
      </c>
    </row>
    <row r="5" spans="1:16" ht="180" x14ac:dyDescent="0.25">
      <c r="A5" s="7">
        <v>11</v>
      </c>
      <c r="B5" s="11"/>
      <c r="C5" s="7" t="s">
        <v>16</v>
      </c>
      <c r="D5" s="11" t="s">
        <v>33</v>
      </c>
      <c r="E5" s="11"/>
      <c r="F5" s="11"/>
      <c r="G5" s="11"/>
      <c r="H5" s="7" t="s">
        <v>18</v>
      </c>
      <c r="I5" s="7"/>
      <c r="J5" s="9">
        <v>100</v>
      </c>
      <c r="K5" s="9"/>
      <c r="L5" s="8">
        <f t="shared" si="0"/>
        <v>0</v>
      </c>
      <c r="M5" s="8">
        <f t="shared" si="1"/>
        <v>0</v>
      </c>
      <c r="N5" s="10"/>
      <c r="O5" s="8">
        <f t="shared" si="2"/>
        <v>0</v>
      </c>
    </row>
    <row r="6" spans="1:16" ht="90" x14ac:dyDescent="0.25">
      <c r="A6" s="7">
        <v>12</v>
      </c>
      <c r="B6" s="11"/>
      <c r="C6" s="7" t="s">
        <v>16</v>
      </c>
      <c r="D6" s="11" t="s">
        <v>34</v>
      </c>
      <c r="E6" s="11"/>
      <c r="F6" s="11"/>
      <c r="G6" s="11"/>
      <c r="H6" s="7" t="s">
        <v>18</v>
      </c>
      <c r="I6" s="7"/>
      <c r="J6" s="9">
        <v>200</v>
      </c>
      <c r="K6" s="9"/>
      <c r="L6" s="8">
        <f t="shared" si="0"/>
        <v>0</v>
      </c>
      <c r="M6" s="8">
        <f t="shared" si="1"/>
        <v>0</v>
      </c>
      <c r="N6" s="10"/>
      <c r="O6" s="8">
        <f t="shared" si="2"/>
        <v>0</v>
      </c>
    </row>
    <row r="7" spans="1:16" ht="30" x14ac:dyDescent="0.25">
      <c r="A7" s="7">
        <v>13</v>
      </c>
      <c r="B7" s="11"/>
      <c r="C7" s="7" t="s">
        <v>16</v>
      </c>
      <c r="D7" s="11" t="s">
        <v>35</v>
      </c>
      <c r="E7" s="11"/>
      <c r="F7" s="11"/>
      <c r="G7" s="11"/>
      <c r="H7" s="7" t="s">
        <v>18</v>
      </c>
      <c r="I7" s="7"/>
      <c r="J7" s="9">
        <v>200</v>
      </c>
      <c r="K7" s="9"/>
      <c r="L7" s="8">
        <f t="shared" si="0"/>
        <v>0</v>
      </c>
      <c r="M7" s="8">
        <f t="shared" si="1"/>
        <v>0</v>
      </c>
      <c r="N7" s="10"/>
      <c r="O7" s="8">
        <f t="shared" si="2"/>
        <v>0</v>
      </c>
    </row>
    <row r="8" spans="1:16" ht="45" x14ac:dyDescent="0.25">
      <c r="A8" s="7">
        <v>14</v>
      </c>
      <c r="B8" s="11"/>
      <c r="C8" s="7" t="s">
        <v>16</v>
      </c>
      <c r="D8" s="11" t="s">
        <v>36</v>
      </c>
      <c r="E8" s="11"/>
      <c r="F8" s="11"/>
      <c r="G8" s="11"/>
      <c r="H8" s="7" t="s">
        <v>18</v>
      </c>
      <c r="I8" s="7"/>
      <c r="J8" s="9">
        <v>700</v>
      </c>
      <c r="K8" s="9"/>
      <c r="L8" s="8">
        <f t="shared" si="0"/>
        <v>0</v>
      </c>
      <c r="M8" s="8">
        <f t="shared" si="1"/>
        <v>0</v>
      </c>
      <c r="N8" s="10"/>
      <c r="O8" s="8">
        <f t="shared" si="2"/>
        <v>0</v>
      </c>
    </row>
    <row r="9" spans="1:16" x14ac:dyDescent="0.25">
      <c r="A9" s="7">
        <v>15</v>
      </c>
      <c r="B9" s="11"/>
      <c r="C9" s="7" t="s">
        <v>16</v>
      </c>
      <c r="D9" s="11" t="s">
        <v>37</v>
      </c>
      <c r="E9" s="11"/>
      <c r="F9" s="11"/>
      <c r="G9" s="11"/>
      <c r="H9" s="7" t="s">
        <v>18</v>
      </c>
      <c r="I9" s="7"/>
      <c r="J9" s="9">
        <v>1000</v>
      </c>
      <c r="K9" s="9"/>
      <c r="L9" s="8">
        <f t="shared" si="0"/>
        <v>0</v>
      </c>
      <c r="M9" s="8">
        <f t="shared" si="1"/>
        <v>0</v>
      </c>
      <c r="N9" s="10"/>
      <c r="O9" s="8">
        <f t="shared" si="2"/>
        <v>0</v>
      </c>
    </row>
    <row r="10" spans="1:16" x14ac:dyDescent="0.25">
      <c r="I10" t="s">
        <v>21</v>
      </c>
      <c r="J10" s="8"/>
      <c r="K10" s="8"/>
      <c r="L10" s="8"/>
      <c r="M10" s="8">
        <f>SUM(M4:M9)</f>
        <v>0</v>
      </c>
      <c r="N10" s="8"/>
      <c r="O10" s="8">
        <f>SUM(O4:O9)</f>
        <v>0</v>
      </c>
      <c r="P10" s="12"/>
    </row>
  </sheetData>
  <sheetProtection sheet="1"/>
  <pageMargins left="0.7" right="0.7" top="0.75" bottom="0.75" header="0.3" footer="0.3"/>
  <pageSetup paperSize="9"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4</vt:i4>
      </vt:variant>
    </vt:vector>
  </HeadingPairs>
  <TitlesOfParts>
    <vt:vector size="4" baseType="lpstr">
      <vt:lpstr>(P1) cewnik centralny</vt:lpstr>
      <vt:lpstr>(P2) kaniule dożylne</vt:lpstr>
      <vt:lpstr>(P3) cewniki pośrednie</vt:lpstr>
      <vt:lpstr>(P4) cewniki foley_tiemann_nel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Paulina Witkowska</cp:lastModifiedBy>
  <dcterms:created xsi:type="dcterms:W3CDTF">2025-09-29T08:07:39Z</dcterms:created>
  <dcterms:modified xsi:type="dcterms:W3CDTF">2025-09-29T08:09:42Z</dcterms:modified>
  <cp:category/>
</cp:coreProperties>
</file>